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5830D4CA-1BD6-4F8E-9B4D-585EAF4D9AB9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c MapRec by Dep_Inst" sheetId="15" r:id="rId1"/>
  </sheets>
  <definedNames>
    <definedName name="_xlnm.Print_Area" localSheetId="0">'T 2.3c MapRec by Dep_Inst'!$A$1:$L$185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5" l="1"/>
  <c r="G165" i="15"/>
  <c r="D179" i="15"/>
  <c r="G179" i="15"/>
  <c r="J179" i="15"/>
  <c r="J165" i="15"/>
  <c r="J157" i="15"/>
  <c r="H157" i="15"/>
  <c r="E157" i="15"/>
  <c r="J156" i="15"/>
  <c r="H156" i="15"/>
  <c r="E156" i="15"/>
  <c r="J155" i="15"/>
  <c r="H155" i="15"/>
  <c r="E155" i="15"/>
  <c r="J174" i="15"/>
  <c r="J175" i="15"/>
  <c r="J176" i="15"/>
  <c r="J177" i="15"/>
  <c r="H179" i="15"/>
  <c r="E179" i="15"/>
  <c r="H177" i="15"/>
  <c r="E177" i="15"/>
  <c r="H176" i="15"/>
  <c r="E176" i="15"/>
  <c r="H175" i="15"/>
  <c r="E175" i="15"/>
  <c r="H174" i="15"/>
  <c r="E174" i="15"/>
  <c r="J158" i="15"/>
  <c r="J159" i="15"/>
  <c r="J160" i="15"/>
  <c r="J161" i="15"/>
  <c r="J162" i="15"/>
  <c r="J163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H165" i="15"/>
  <c r="E165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J30" i="15"/>
  <c r="J31" i="15"/>
  <c r="J32" i="15"/>
  <c r="J33" i="15"/>
  <c r="J34" i="15"/>
  <c r="J35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6" i="15"/>
  <c r="J77" i="15"/>
  <c r="J78" i="15"/>
  <c r="J79" i="15"/>
  <c r="J80" i="15"/>
  <c r="J81" i="15"/>
  <c r="J82" i="15"/>
  <c r="J83" i="15"/>
  <c r="J84" i="15"/>
  <c r="J85" i="15"/>
  <c r="J86" i="15"/>
  <c r="J88" i="15"/>
  <c r="G88" i="15"/>
  <c r="H88" i="15"/>
  <c r="D88" i="15"/>
  <c r="E88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4" i="15"/>
  <c r="G24" i="15"/>
  <c r="H24" i="15"/>
  <c r="D24" i="15"/>
  <c r="E24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J7" i="15"/>
  <c r="H7" i="15"/>
  <c r="E7" i="15"/>
  <c r="XEW174" i="15"/>
  <c r="XEW173" i="15"/>
  <c r="XEW175" i="15"/>
</calcChain>
</file>

<file path=xl/sharedStrings.xml><?xml version="1.0" encoding="utf-8"?>
<sst xmlns="http://schemas.openxmlformats.org/spreadsheetml/2006/main" count="310" uniqueCount="221">
  <si>
    <t xml:space="preserve"> </t>
  </si>
  <si>
    <t>MAP</t>
  </si>
  <si>
    <t>Public 4-Year</t>
  </si>
  <si>
    <t>Public 2-Year</t>
  </si>
  <si>
    <t>Code</t>
  </si>
  <si>
    <t>Institution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</si>
  <si>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</si>
  <si>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</si>
  <si>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</si>
  <si>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</si>
  <si>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</si>
  <si>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</si>
  <si>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</si>
  <si>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</si>
  <si>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</si>
  <si>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</si>
  <si>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</si>
  <si>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</si>
  <si>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</si>
  <si>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</si>
  <si>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</si>
  <si>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</si>
  <si>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</si>
  <si>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University of Illinois Springfield</t>
  </si>
  <si>
    <t>065</t>
  </si>
  <si>
    <t>066</t>
  </si>
  <si>
    <t>Western Illinois University</t>
  </si>
  <si>
    <t>Total Public 4-Year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</si>
  <si>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</si>
  <si>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</si>
  <si>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</si>
  <si>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</si>
  <si>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</si>
  <si>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</si>
  <si>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</si>
  <si>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</si>
  <si>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</si>
  <si>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</si>
  <si>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</si>
  <si>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</si>
  <si>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</si>
  <si>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</si>
  <si>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</si>
  <si>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</si>
  <si>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</si>
  <si>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</si>
  <si>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</si>
  <si>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Illinois Eastern Community Colleges</t>
  </si>
  <si>
    <t>028</t>
  </si>
  <si>
    <t>Illinois Valley Community College</t>
  </si>
  <si>
    <t>Public 2-Year, continued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</si>
  <si>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</si>
  <si>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</si>
  <si>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</si>
  <si>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</si>
  <si>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</si>
  <si>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</si>
  <si>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</si>
  <si>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</si>
  <si>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</si>
  <si>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</si>
  <si>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</si>
  <si>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</si>
  <si>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Malcolm X College</t>
  </si>
  <si>
    <t>McHenry County College</t>
  </si>
  <si>
    <t>040</t>
  </si>
  <si>
    <t>Morton College</t>
  </si>
  <si>
    <t>Oakton Community College</t>
  </si>
  <si>
    <t>Olive-Harvey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</si>
  <si>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</si>
  <si>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</si>
  <si>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</si>
  <si>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</si>
  <si>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</si>
  <si>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</si>
  <si>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</si>
  <si>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</si>
  <si>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</si>
  <si>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</si>
  <si>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</si>
  <si>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</si>
  <si>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</si>
  <si>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</si>
  <si>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</si>
  <si>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</si>
  <si>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</si>
  <si>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</si>
  <si>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</si>
  <si>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</si>
  <si>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</si>
  <si>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</si>
  <si>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</si>
  <si>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096</t>
  </si>
  <si>
    <t>Waubonsee Community College</t>
  </si>
  <si>
    <t>Wilbur Wright College</t>
  </si>
  <si>
    <t>Total Public 2-Year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</si>
  <si>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</si>
  <si>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</si>
  <si>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</si>
  <si>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</si>
  <si>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</si>
  <si>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</si>
  <si>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</si>
  <si>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</si>
  <si>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Blessing-Rieman College of Nursing</t>
  </si>
  <si>
    <t>006</t>
  </si>
  <si>
    <t>Bradley University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</si>
  <si>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</si>
  <si>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</si>
  <si>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</si>
  <si>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</si>
  <si>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</si>
  <si>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</si>
  <si>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</si>
  <si>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</si>
  <si>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</si>
  <si>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016</t>
  </si>
  <si>
    <t>Elmhurst College</t>
  </si>
  <si>
    <t>017</t>
  </si>
  <si>
    <t>Eureka College</t>
  </si>
  <si>
    <t>Graham Hospital School of Nursing</t>
  </si>
  <si>
    <t>019</t>
  </si>
  <si>
    <t>Greenville University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</si>
  <si>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</si>
  <si>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</si>
  <si>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</si>
  <si>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</si>
  <si>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</si>
  <si>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</si>
  <si>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</si>
  <si>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</si>
  <si>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</si>
  <si>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</si>
  <si>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</si>
  <si>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</si>
  <si>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</si>
  <si>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</si>
  <si>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Lakeview College of Nursing</t>
  </si>
  <si>
    <t>029</t>
  </si>
  <si>
    <t>Lewis University</t>
  </si>
  <si>
    <t>091</t>
  </si>
  <si>
    <t>Lincoln Christian University</t>
  </si>
  <si>
    <t>031</t>
  </si>
  <si>
    <t>Loyola University</t>
  </si>
  <si>
    <t>092</t>
  </si>
  <si>
    <t>033</t>
  </si>
  <si>
    <t>McKendree University</t>
  </si>
  <si>
    <t>Methodist College of Nursing</t>
  </si>
  <si>
    <t>036</t>
  </si>
  <si>
    <t>Millikin University</t>
  </si>
  <si>
    <t>038</t>
  </si>
  <si>
    <t>Monmouth College</t>
  </si>
  <si>
    <t>043</t>
  </si>
  <si>
    <t>National Louis University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</si>
  <si>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</si>
  <si>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</si>
  <si>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</si>
  <si>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</si>
  <si>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</si>
  <si>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</si>
  <si>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</si>
  <si>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</si>
  <si>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</si>
  <si>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</si>
  <si>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</si>
  <si>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053</t>
  </si>
  <si>
    <t>Rockford University</t>
  </si>
  <si>
    <t>054</t>
  </si>
  <si>
    <t>Roosevelt University</t>
  </si>
  <si>
    <t>Rush University</t>
  </si>
  <si>
    <t>068</t>
  </si>
  <si>
    <t>St. Anthony College of Nursing</t>
  </si>
  <si>
    <t>St. Augustine College</t>
  </si>
  <si>
    <t>069</t>
  </si>
  <si>
    <t>St. Xavier University</t>
  </si>
  <si>
    <t>Telshe Yeshiva</t>
  </si>
  <si>
    <t>062</t>
  </si>
  <si>
    <t>The University of Chicago</t>
  </si>
  <si>
    <t>076</t>
  </si>
  <si>
    <t>Trinity Christian College</t>
  </si>
  <si>
    <t>Trinity College of Nursing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</si>
  <si>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</si>
  <si>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</si>
  <si>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</si>
  <si>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</si>
  <si>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</si>
  <si>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</si>
  <si>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</si>
  <si>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Chamberlain University</t>
  </si>
  <si>
    <t>DeVry University</t>
  </si>
  <si>
    <t>Fox College</t>
  </si>
  <si>
    <t>Northwestern College</t>
  </si>
  <si>
    <t>MAP Recipients by Dependency Status and by Institution</t>
  </si>
  <si>
    <t>All Schools</t>
  </si>
  <si>
    <t>All Dependent Recipients</t>
  </si>
  <si>
    <t>All Independent Recipients</t>
  </si>
  <si>
    <t>Total # Paid</t>
  </si>
  <si>
    <t>Number</t>
  </si>
  <si>
    <t>% of Total</t>
  </si>
  <si>
    <t>Table 2.3c, MAP Recipients by Dependency Status and by Institution, continued</t>
  </si>
  <si>
    <t>Lewis &amp; Clark Community College</t>
  </si>
  <si>
    <t>Lincoln Land Community College</t>
  </si>
  <si>
    <t>Moraine Valley Community College</t>
  </si>
  <si>
    <t>American Academy of Art</t>
  </si>
  <si>
    <t>East West University</t>
  </si>
  <si>
    <t>MacCormac College</t>
  </si>
  <si>
    <t>Morrison Institute of Technology</t>
  </si>
  <si>
    <t>School of The Art Institute</t>
  </si>
  <si>
    <t>St. Francis Med Center College of Nursing</t>
  </si>
  <si>
    <t>St. John's College</t>
  </si>
  <si>
    <t>Table 2.3c of the 2023 ISAC Data Book</t>
  </si>
  <si>
    <t>FY2023</t>
  </si>
  <si>
    <t>2023 ISAC Data Book</t>
  </si>
  <si>
    <t>Private Non-Profit, continued</t>
  </si>
  <si>
    <t>Oak Point University</t>
  </si>
  <si>
    <t>University of Illinois Urbana-Champaign</t>
  </si>
  <si>
    <t>Private Not-for-Profit</t>
  </si>
  <si>
    <t>Private Not-for-Profit, continued</t>
  </si>
  <si>
    <t>Proprietary</t>
  </si>
  <si>
    <t>Total Private Not-for-Profit</t>
  </si>
  <si>
    <t>Total 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</si>
</sst>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8"/>
      <name val="Symbo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0" fontId="12" fillId="0" borderId="0"/>
    <xf numFmtId="0" fontId="1" fillId="0" borderId="0"/>
  </cellStyleXfs>
  <cellXfs count="37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0" xfId="0" applyFont="1"/>
    <xf numFmtId="0" fontId="9" fillId="0" borderId="0" xfId="0" applyFont="1"/>
    <xf numFmtId="0" fontId="4" fillId="0" borderId="0" xfId="0" quotePrefix="1" applyFont="1" applyAlignment="1">
      <alignment horizontal="right"/>
    </xf>
    <xf numFmtId="37" fontId="9" fillId="0" borderId="0" xfId="0" applyNumberFormat="1" applyFont="1"/>
    <xf numFmtId="0" fontId="13" fillId="0" borderId="0" xfId="0" applyFont="1"/>
    <xf numFmtId="37" fontId="14" fillId="0" borderId="0" xfId="0" applyNumberFormat="1" applyFont="1"/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37" fontId="9" fillId="0" borderId="1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7" fontId="9" fillId="0" borderId="1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4" fillId="0" borderId="0" xfId="0" applyNumberFormat="1" applyFont="1"/>
    <xf numFmtId="9" fontId="4" fillId="0" borderId="0" xfId="0" applyNumberFormat="1" applyFont="1"/>
    <xf numFmtId="164" fontId="0" fillId="0" borderId="0" xfId="0" applyNumberFormat="1"/>
    <xf numFmtId="0" fontId="9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3" fillId="0" borderId="0" xfId="0" applyFont="1"/>
    <xf numFmtId="3" fontId="9" fillId="0" borderId="0" xfId="0" applyNumberFormat="1" applyFont="1"/>
    <xf numFmtId="9" fontId="9" fillId="0" borderId="0" xfId="0" applyNumberFormat="1" applyFont="1"/>
    <xf numFmtId="37" fontId="9" fillId="0" borderId="0" xfId="0" applyNumberFormat="1" applyFont="1" applyAlignment="1">
      <alignment horizontal="right"/>
    </xf>
    <xf numFmtId="37" fontId="4" fillId="0" borderId="0" xfId="0" applyNumberFormat="1" applyFont="1"/>
    <xf numFmtId="0" fontId="2" fillId="0" borderId="0" xfId="0" applyFont="1"/>
    <xf numFmtId="0" fontId="5" fillId="0" borderId="0" xfId="0" applyFont="1"/>
    <xf numFmtId="3" fontId="8" fillId="0" borderId="0" xfId="0" applyNumberFormat="1" applyFont="1"/>
    <xf numFmtId="9" fontId="8" fillId="0" borderId="0" xfId="0" applyNumberFormat="1" applyFont="1"/>
    <xf numFmtId="0" fontId="1" fillId="0" borderId="0" xfId="5"/>
  </cellXfs>
  <cellStyles count="6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  <cellStyle name="Normal 3 2" xfId="4" xr:uid="{55E1D424-63A0-4C26-A617-B754DCD17BBF}"/>
    <cellStyle name="Normal 4" xfId="5" xr:uid="{D534CF14-3321-416A-8CC9-32B2DC0B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2C77-6FC1-4F0F-B006-1E9CE3498B71}">
  <sheetPr>
    <pageSetUpPr fitToPage="1"/>
  </sheetPr>
  <dimension ref="A1:XEW198"/>
  <sheetViews>
    <sheetView tabSelected="1" view="pageBreakPreview" zoomScale="130" zoomScaleNormal="70" zoomScaleSheetLayoutView="130" workbookViewId="0"/>
  </sheetViews>
  <sheetFormatPr defaultRowHeight="15" x14ac:dyDescent="0.25"/>
  <cols>
    <col min="1" max="1" width="9" customWidth="1"/>
    <col min="2" max="2" width="10.85546875" customWidth="1"/>
    <col min="3" max="3" width="37" customWidth="1"/>
    <col min="4" max="4" width="7.7109375" style="3" customWidth="1"/>
    <col min="5" max="5" width="15.140625" style="3" customWidth="1"/>
    <col min="6" max="6" width="4.7109375" style="3" customWidth="1"/>
    <col min="7" max="7" width="10.7109375" style="3" bestFit="1" customWidth="1"/>
    <col min="8" max="8" width="14.5703125" style="3" customWidth="1"/>
    <col min="9" max="9" width="4.7109375" style="3" customWidth="1"/>
    <col min="10" max="11" width="10.28515625" style="3" customWidth="1"/>
    <col min="12" max="12" width="10.42578125" customWidth="1"/>
    <col min="14" max="14" width="20.85546875" customWidth="1"/>
    <col min="19" max="19" width="25.140625" customWidth="1"/>
    <col min="250" max="250" width="9" customWidth="1"/>
    <col min="251" max="251" width="12.140625" customWidth="1"/>
    <col min="252" max="252" width="37" customWidth="1"/>
    <col min="253" max="253" width="7.7109375" customWidth="1"/>
    <col min="254" max="254" width="15.140625" customWidth="1"/>
    <col min="255" max="255" width="4.7109375" customWidth="1"/>
    <col min="256" max="256" width="10.7109375" bestFit="1" customWidth="1"/>
    <col min="257" max="257" width="14.5703125" customWidth="1"/>
    <col min="258" max="258" width="4.7109375" customWidth="1"/>
    <col min="259" max="259" width="10.28515625" customWidth="1"/>
    <col min="263" max="263" width="7.7109375" customWidth="1"/>
    <col min="264" max="264" width="0" hidden="1" customWidth="1"/>
    <col min="265" max="265" width="33.85546875" customWidth="1"/>
    <col min="267" max="267" width="10.42578125" customWidth="1"/>
    <col min="271" max="271" width="18.7109375" customWidth="1"/>
    <col min="275" max="275" width="25.140625" customWidth="1"/>
    <col min="506" max="506" width="9" customWidth="1"/>
    <col min="507" max="507" width="12.140625" customWidth="1"/>
    <col min="508" max="508" width="37" customWidth="1"/>
    <col min="509" max="509" width="7.7109375" customWidth="1"/>
    <col min="510" max="510" width="15.140625" customWidth="1"/>
    <col min="511" max="511" width="4.7109375" customWidth="1"/>
    <col min="512" max="512" width="10.7109375" bestFit="1" customWidth="1"/>
    <col min="513" max="513" width="14.5703125" customWidth="1"/>
    <col min="514" max="514" width="4.7109375" customWidth="1"/>
    <col min="515" max="515" width="10.28515625" customWidth="1"/>
    <col min="519" max="519" width="7.7109375" customWidth="1"/>
    <col min="520" max="520" width="0" hidden="1" customWidth="1"/>
    <col min="521" max="521" width="33.85546875" customWidth="1"/>
    <col min="523" max="523" width="10.42578125" customWidth="1"/>
    <col min="527" max="527" width="18.7109375" customWidth="1"/>
    <col min="531" max="531" width="25.140625" customWidth="1"/>
    <col min="762" max="762" width="9" customWidth="1"/>
    <col min="763" max="763" width="12.140625" customWidth="1"/>
    <col min="764" max="764" width="37" customWidth="1"/>
    <col min="765" max="765" width="7.7109375" customWidth="1"/>
    <col min="766" max="766" width="15.140625" customWidth="1"/>
    <col min="767" max="767" width="4.7109375" customWidth="1"/>
    <col min="768" max="768" width="10.7109375" bestFit="1" customWidth="1"/>
    <col min="769" max="769" width="14.5703125" customWidth="1"/>
    <col min="770" max="770" width="4.7109375" customWidth="1"/>
    <col min="771" max="771" width="10.28515625" customWidth="1"/>
    <col min="775" max="775" width="7.7109375" customWidth="1"/>
    <col min="776" max="776" width="0" hidden="1" customWidth="1"/>
    <col min="777" max="777" width="33.85546875" customWidth="1"/>
    <col min="779" max="779" width="10.42578125" customWidth="1"/>
    <col min="783" max="783" width="18.7109375" customWidth="1"/>
    <col min="787" max="787" width="25.140625" customWidth="1"/>
    <col min="1018" max="1018" width="9" customWidth="1"/>
    <col min="1019" max="1019" width="12.140625" customWidth="1"/>
    <col min="1020" max="1020" width="37" customWidth="1"/>
    <col min="1021" max="1021" width="7.7109375" customWidth="1"/>
    <col min="1022" max="1022" width="15.140625" customWidth="1"/>
    <col min="1023" max="1023" width="4.7109375" customWidth="1"/>
    <col min="1024" max="1024" width="10.7109375" bestFit="1" customWidth="1"/>
    <col min="1025" max="1025" width="14.5703125" customWidth="1"/>
    <col min="1026" max="1026" width="4.7109375" customWidth="1"/>
    <col min="1027" max="1027" width="10.28515625" customWidth="1"/>
    <col min="1031" max="1031" width="7.7109375" customWidth="1"/>
    <col min="1032" max="1032" width="0" hidden="1" customWidth="1"/>
    <col min="1033" max="1033" width="33.85546875" customWidth="1"/>
    <col min="1035" max="1035" width="10.42578125" customWidth="1"/>
    <col min="1039" max="1039" width="18.7109375" customWidth="1"/>
    <col min="1043" max="1043" width="25.140625" customWidth="1"/>
    <col min="1274" max="1274" width="9" customWidth="1"/>
    <col min="1275" max="1275" width="12.140625" customWidth="1"/>
    <col min="1276" max="1276" width="37" customWidth="1"/>
    <col min="1277" max="1277" width="7.7109375" customWidth="1"/>
    <col min="1278" max="1278" width="15.140625" customWidth="1"/>
    <col min="1279" max="1279" width="4.7109375" customWidth="1"/>
    <col min="1280" max="1280" width="10.7109375" bestFit="1" customWidth="1"/>
    <col min="1281" max="1281" width="14.5703125" customWidth="1"/>
    <col min="1282" max="1282" width="4.7109375" customWidth="1"/>
    <col min="1283" max="1283" width="10.28515625" customWidth="1"/>
    <col min="1287" max="1287" width="7.7109375" customWidth="1"/>
    <col min="1288" max="1288" width="0" hidden="1" customWidth="1"/>
    <col min="1289" max="1289" width="33.85546875" customWidth="1"/>
    <col min="1291" max="1291" width="10.42578125" customWidth="1"/>
    <col min="1295" max="1295" width="18.7109375" customWidth="1"/>
    <col min="1299" max="1299" width="25.140625" customWidth="1"/>
    <col min="1530" max="1530" width="9" customWidth="1"/>
    <col min="1531" max="1531" width="12.140625" customWidth="1"/>
    <col min="1532" max="1532" width="37" customWidth="1"/>
    <col min="1533" max="1533" width="7.7109375" customWidth="1"/>
    <col min="1534" max="1534" width="15.140625" customWidth="1"/>
    <col min="1535" max="1535" width="4.7109375" customWidth="1"/>
    <col min="1536" max="1536" width="10.7109375" bestFit="1" customWidth="1"/>
    <col min="1537" max="1537" width="14.5703125" customWidth="1"/>
    <col min="1538" max="1538" width="4.7109375" customWidth="1"/>
    <col min="1539" max="1539" width="10.28515625" customWidth="1"/>
    <col min="1543" max="1543" width="7.7109375" customWidth="1"/>
    <col min="1544" max="1544" width="0" hidden="1" customWidth="1"/>
    <col min="1545" max="1545" width="33.85546875" customWidth="1"/>
    <col min="1547" max="1547" width="10.42578125" customWidth="1"/>
    <col min="1551" max="1551" width="18.7109375" customWidth="1"/>
    <col min="1555" max="1555" width="25.140625" customWidth="1"/>
    <col min="1786" max="1786" width="9" customWidth="1"/>
    <col min="1787" max="1787" width="12.140625" customWidth="1"/>
    <col min="1788" max="1788" width="37" customWidth="1"/>
    <col min="1789" max="1789" width="7.7109375" customWidth="1"/>
    <col min="1790" max="1790" width="15.140625" customWidth="1"/>
    <col min="1791" max="1791" width="4.7109375" customWidth="1"/>
    <col min="1792" max="1792" width="10.7109375" bestFit="1" customWidth="1"/>
    <col min="1793" max="1793" width="14.5703125" customWidth="1"/>
    <col min="1794" max="1794" width="4.7109375" customWidth="1"/>
    <col min="1795" max="1795" width="10.28515625" customWidth="1"/>
    <col min="1799" max="1799" width="7.7109375" customWidth="1"/>
    <col min="1800" max="1800" width="0" hidden="1" customWidth="1"/>
    <col min="1801" max="1801" width="33.85546875" customWidth="1"/>
    <col min="1803" max="1803" width="10.42578125" customWidth="1"/>
    <col min="1807" max="1807" width="18.7109375" customWidth="1"/>
    <col min="1811" max="1811" width="25.140625" customWidth="1"/>
    <col min="2042" max="2042" width="9" customWidth="1"/>
    <col min="2043" max="2043" width="12.140625" customWidth="1"/>
    <col min="2044" max="2044" width="37" customWidth="1"/>
    <col min="2045" max="2045" width="7.7109375" customWidth="1"/>
    <col min="2046" max="2046" width="15.140625" customWidth="1"/>
    <col min="2047" max="2047" width="4.7109375" customWidth="1"/>
    <col min="2048" max="2048" width="10.7109375" bestFit="1" customWidth="1"/>
    <col min="2049" max="2049" width="14.5703125" customWidth="1"/>
    <col min="2050" max="2050" width="4.7109375" customWidth="1"/>
    <col min="2051" max="2051" width="10.28515625" customWidth="1"/>
    <col min="2055" max="2055" width="7.7109375" customWidth="1"/>
    <col min="2056" max="2056" width="0" hidden="1" customWidth="1"/>
    <col min="2057" max="2057" width="33.85546875" customWidth="1"/>
    <col min="2059" max="2059" width="10.42578125" customWidth="1"/>
    <col min="2063" max="2063" width="18.7109375" customWidth="1"/>
    <col min="2067" max="2067" width="25.140625" customWidth="1"/>
    <col min="2298" max="2298" width="9" customWidth="1"/>
    <col min="2299" max="2299" width="12.140625" customWidth="1"/>
    <col min="2300" max="2300" width="37" customWidth="1"/>
    <col min="2301" max="2301" width="7.7109375" customWidth="1"/>
    <col min="2302" max="2302" width="15.140625" customWidth="1"/>
    <col min="2303" max="2303" width="4.7109375" customWidth="1"/>
    <col min="2304" max="2304" width="10.7109375" bestFit="1" customWidth="1"/>
    <col min="2305" max="2305" width="14.5703125" customWidth="1"/>
    <col min="2306" max="2306" width="4.7109375" customWidth="1"/>
    <col min="2307" max="2307" width="10.28515625" customWidth="1"/>
    <col min="2311" max="2311" width="7.7109375" customWidth="1"/>
    <col min="2312" max="2312" width="0" hidden="1" customWidth="1"/>
    <col min="2313" max="2313" width="33.85546875" customWidth="1"/>
    <col min="2315" max="2315" width="10.42578125" customWidth="1"/>
    <col min="2319" max="2319" width="18.7109375" customWidth="1"/>
    <col min="2323" max="2323" width="25.140625" customWidth="1"/>
    <col min="2554" max="2554" width="9" customWidth="1"/>
    <col min="2555" max="2555" width="12.140625" customWidth="1"/>
    <col min="2556" max="2556" width="37" customWidth="1"/>
    <col min="2557" max="2557" width="7.7109375" customWidth="1"/>
    <col min="2558" max="2558" width="15.140625" customWidth="1"/>
    <col min="2559" max="2559" width="4.7109375" customWidth="1"/>
    <col min="2560" max="2560" width="10.7109375" bestFit="1" customWidth="1"/>
    <col min="2561" max="2561" width="14.5703125" customWidth="1"/>
    <col min="2562" max="2562" width="4.7109375" customWidth="1"/>
    <col min="2563" max="2563" width="10.28515625" customWidth="1"/>
    <col min="2567" max="2567" width="7.7109375" customWidth="1"/>
    <col min="2568" max="2568" width="0" hidden="1" customWidth="1"/>
    <col min="2569" max="2569" width="33.85546875" customWidth="1"/>
    <col min="2571" max="2571" width="10.42578125" customWidth="1"/>
    <col min="2575" max="2575" width="18.7109375" customWidth="1"/>
    <col min="2579" max="2579" width="25.140625" customWidth="1"/>
    <col min="2810" max="2810" width="9" customWidth="1"/>
    <col min="2811" max="2811" width="12.140625" customWidth="1"/>
    <col min="2812" max="2812" width="37" customWidth="1"/>
    <col min="2813" max="2813" width="7.7109375" customWidth="1"/>
    <col min="2814" max="2814" width="15.140625" customWidth="1"/>
    <col min="2815" max="2815" width="4.7109375" customWidth="1"/>
    <col min="2816" max="2816" width="10.7109375" bestFit="1" customWidth="1"/>
    <col min="2817" max="2817" width="14.5703125" customWidth="1"/>
    <col min="2818" max="2818" width="4.7109375" customWidth="1"/>
    <col min="2819" max="2819" width="10.28515625" customWidth="1"/>
    <col min="2823" max="2823" width="7.7109375" customWidth="1"/>
    <col min="2824" max="2824" width="0" hidden="1" customWidth="1"/>
    <col min="2825" max="2825" width="33.85546875" customWidth="1"/>
    <col min="2827" max="2827" width="10.42578125" customWidth="1"/>
    <col min="2831" max="2831" width="18.7109375" customWidth="1"/>
    <col min="2835" max="2835" width="25.140625" customWidth="1"/>
    <col min="3066" max="3066" width="9" customWidth="1"/>
    <col min="3067" max="3067" width="12.140625" customWidth="1"/>
    <col min="3068" max="3068" width="37" customWidth="1"/>
    <col min="3069" max="3069" width="7.7109375" customWidth="1"/>
    <col min="3070" max="3070" width="15.140625" customWidth="1"/>
    <col min="3071" max="3071" width="4.7109375" customWidth="1"/>
    <col min="3072" max="3072" width="10.7109375" bestFit="1" customWidth="1"/>
    <col min="3073" max="3073" width="14.5703125" customWidth="1"/>
    <col min="3074" max="3074" width="4.7109375" customWidth="1"/>
    <col min="3075" max="3075" width="10.28515625" customWidth="1"/>
    <col min="3079" max="3079" width="7.7109375" customWidth="1"/>
    <col min="3080" max="3080" width="0" hidden="1" customWidth="1"/>
    <col min="3081" max="3081" width="33.85546875" customWidth="1"/>
    <col min="3083" max="3083" width="10.42578125" customWidth="1"/>
    <col min="3087" max="3087" width="18.7109375" customWidth="1"/>
    <col min="3091" max="3091" width="25.140625" customWidth="1"/>
    <col min="3322" max="3322" width="9" customWidth="1"/>
    <col min="3323" max="3323" width="12.140625" customWidth="1"/>
    <col min="3324" max="3324" width="37" customWidth="1"/>
    <col min="3325" max="3325" width="7.7109375" customWidth="1"/>
    <col min="3326" max="3326" width="15.140625" customWidth="1"/>
    <col min="3327" max="3327" width="4.7109375" customWidth="1"/>
    <col min="3328" max="3328" width="10.7109375" bestFit="1" customWidth="1"/>
    <col min="3329" max="3329" width="14.5703125" customWidth="1"/>
    <col min="3330" max="3330" width="4.7109375" customWidth="1"/>
    <col min="3331" max="3331" width="10.28515625" customWidth="1"/>
    <col min="3335" max="3335" width="7.7109375" customWidth="1"/>
    <col min="3336" max="3336" width="0" hidden="1" customWidth="1"/>
    <col min="3337" max="3337" width="33.85546875" customWidth="1"/>
    <col min="3339" max="3339" width="10.42578125" customWidth="1"/>
    <col min="3343" max="3343" width="18.7109375" customWidth="1"/>
    <col min="3347" max="3347" width="25.140625" customWidth="1"/>
    <col min="3578" max="3578" width="9" customWidth="1"/>
    <col min="3579" max="3579" width="12.140625" customWidth="1"/>
    <col min="3580" max="3580" width="37" customWidth="1"/>
    <col min="3581" max="3581" width="7.7109375" customWidth="1"/>
    <col min="3582" max="3582" width="15.140625" customWidth="1"/>
    <col min="3583" max="3583" width="4.7109375" customWidth="1"/>
    <col min="3584" max="3584" width="10.7109375" bestFit="1" customWidth="1"/>
    <col min="3585" max="3585" width="14.5703125" customWidth="1"/>
    <col min="3586" max="3586" width="4.7109375" customWidth="1"/>
    <col min="3587" max="3587" width="10.28515625" customWidth="1"/>
    <col min="3591" max="3591" width="7.7109375" customWidth="1"/>
    <col min="3592" max="3592" width="0" hidden="1" customWidth="1"/>
    <col min="3593" max="3593" width="33.85546875" customWidth="1"/>
    <col min="3595" max="3595" width="10.42578125" customWidth="1"/>
    <col min="3599" max="3599" width="18.7109375" customWidth="1"/>
    <col min="3603" max="3603" width="25.140625" customWidth="1"/>
    <col min="3834" max="3834" width="9" customWidth="1"/>
    <col min="3835" max="3835" width="12.140625" customWidth="1"/>
    <col min="3836" max="3836" width="37" customWidth="1"/>
    <col min="3837" max="3837" width="7.7109375" customWidth="1"/>
    <col min="3838" max="3838" width="15.140625" customWidth="1"/>
    <col min="3839" max="3839" width="4.7109375" customWidth="1"/>
    <col min="3840" max="3840" width="10.7109375" bestFit="1" customWidth="1"/>
    <col min="3841" max="3841" width="14.5703125" customWidth="1"/>
    <col min="3842" max="3842" width="4.7109375" customWidth="1"/>
    <col min="3843" max="3843" width="10.28515625" customWidth="1"/>
    <col min="3847" max="3847" width="7.7109375" customWidth="1"/>
    <col min="3848" max="3848" width="0" hidden="1" customWidth="1"/>
    <col min="3849" max="3849" width="33.85546875" customWidth="1"/>
    <col min="3851" max="3851" width="10.42578125" customWidth="1"/>
    <col min="3855" max="3855" width="18.7109375" customWidth="1"/>
    <col min="3859" max="3859" width="25.140625" customWidth="1"/>
    <col min="4090" max="4090" width="9" customWidth="1"/>
    <col min="4091" max="4091" width="12.140625" customWidth="1"/>
    <col min="4092" max="4092" width="37" customWidth="1"/>
    <col min="4093" max="4093" width="7.7109375" customWidth="1"/>
    <col min="4094" max="4094" width="15.140625" customWidth="1"/>
    <col min="4095" max="4095" width="4.7109375" customWidth="1"/>
    <col min="4096" max="4096" width="10.7109375" bestFit="1" customWidth="1"/>
    <col min="4097" max="4097" width="14.5703125" customWidth="1"/>
    <col min="4098" max="4098" width="4.7109375" customWidth="1"/>
    <col min="4099" max="4099" width="10.28515625" customWidth="1"/>
    <col min="4103" max="4103" width="7.7109375" customWidth="1"/>
    <col min="4104" max="4104" width="0" hidden="1" customWidth="1"/>
    <col min="4105" max="4105" width="33.85546875" customWidth="1"/>
    <col min="4107" max="4107" width="10.42578125" customWidth="1"/>
    <col min="4111" max="4111" width="18.7109375" customWidth="1"/>
    <col min="4115" max="4115" width="25.140625" customWidth="1"/>
    <col min="4346" max="4346" width="9" customWidth="1"/>
    <col min="4347" max="4347" width="12.140625" customWidth="1"/>
    <col min="4348" max="4348" width="37" customWidth="1"/>
    <col min="4349" max="4349" width="7.7109375" customWidth="1"/>
    <col min="4350" max="4350" width="15.140625" customWidth="1"/>
    <col min="4351" max="4351" width="4.7109375" customWidth="1"/>
    <col min="4352" max="4352" width="10.7109375" bestFit="1" customWidth="1"/>
    <col min="4353" max="4353" width="14.5703125" customWidth="1"/>
    <col min="4354" max="4354" width="4.7109375" customWidth="1"/>
    <col min="4355" max="4355" width="10.28515625" customWidth="1"/>
    <col min="4359" max="4359" width="7.7109375" customWidth="1"/>
    <col min="4360" max="4360" width="0" hidden="1" customWidth="1"/>
    <col min="4361" max="4361" width="33.85546875" customWidth="1"/>
    <col min="4363" max="4363" width="10.42578125" customWidth="1"/>
    <col min="4367" max="4367" width="18.7109375" customWidth="1"/>
    <col min="4371" max="4371" width="25.140625" customWidth="1"/>
    <col min="4602" max="4602" width="9" customWidth="1"/>
    <col min="4603" max="4603" width="12.140625" customWidth="1"/>
    <col min="4604" max="4604" width="37" customWidth="1"/>
    <col min="4605" max="4605" width="7.7109375" customWidth="1"/>
    <col min="4606" max="4606" width="15.140625" customWidth="1"/>
    <col min="4607" max="4607" width="4.7109375" customWidth="1"/>
    <col min="4608" max="4608" width="10.7109375" bestFit="1" customWidth="1"/>
    <col min="4609" max="4609" width="14.5703125" customWidth="1"/>
    <col min="4610" max="4610" width="4.7109375" customWidth="1"/>
    <col min="4611" max="4611" width="10.28515625" customWidth="1"/>
    <col min="4615" max="4615" width="7.7109375" customWidth="1"/>
    <col min="4616" max="4616" width="0" hidden="1" customWidth="1"/>
    <col min="4617" max="4617" width="33.85546875" customWidth="1"/>
    <col min="4619" max="4619" width="10.42578125" customWidth="1"/>
    <col min="4623" max="4623" width="18.7109375" customWidth="1"/>
    <col min="4627" max="4627" width="25.140625" customWidth="1"/>
    <col min="4858" max="4858" width="9" customWidth="1"/>
    <col min="4859" max="4859" width="12.140625" customWidth="1"/>
    <col min="4860" max="4860" width="37" customWidth="1"/>
    <col min="4861" max="4861" width="7.7109375" customWidth="1"/>
    <col min="4862" max="4862" width="15.140625" customWidth="1"/>
    <col min="4863" max="4863" width="4.7109375" customWidth="1"/>
    <col min="4864" max="4864" width="10.7109375" bestFit="1" customWidth="1"/>
    <col min="4865" max="4865" width="14.5703125" customWidth="1"/>
    <col min="4866" max="4866" width="4.7109375" customWidth="1"/>
    <col min="4867" max="4867" width="10.28515625" customWidth="1"/>
    <col min="4871" max="4871" width="7.7109375" customWidth="1"/>
    <col min="4872" max="4872" width="0" hidden="1" customWidth="1"/>
    <col min="4873" max="4873" width="33.85546875" customWidth="1"/>
    <col min="4875" max="4875" width="10.42578125" customWidth="1"/>
    <col min="4879" max="4879" width="18.7109375" customWidth="1"/>
    <col min="4883" max="4883" width="25.140625" customWidth="1"/>
    <col min="5114" max="5114" width="9" customWidth="1"/>
    <col min="5115" max="5115" width="12.140625" customWidth="1"/>
    <col min="5116" max="5116" width="37" customWidth="1"/>
    <col min="5117" max="5117" width="7.7109375" customWidth="1"/>
    <col min="5118" max="5118" width="15.140625" customWidth="1"/>
    <col min="5119" max="5119" width="4.7109375" customWidth="1"/>
    <col min="5120" max="5120" width="10.7109375" bestFit="1" customWidth="1"/>
    <col min="5121" max="5121" width="14.5703125" customWidth="1"/>
    <col min="5122" max="5122" width="4.7109375" customWidth="1"/>
    <col min="5123" max="5123" width="10.28515625" customWidth="1"/>
    <col min="5127" max="5127" width="7.7109375" customWidth="1"/>
    <col min="5128" max="5128" width="0" hidden="1" customWidth="1"/>
    <col min="5129" max="5129" width="33.85546875" customWidth="1"/>
    <col min="5131" max="5131" width="10.42578125" customWidth="1"/>
    <col min="5135" max="5135" width="18.7109375" customWidth="1"/>
    <col min="5139" max="5139" width="25.140625" customWidth="1"/>
    <col min="5370" max="5370" width="9" customWidth="1"/>
    <col min="5371" max="5371" width="12.140625" customWidth="1"/>
    <col min="5372" max="5372" width="37" customWidth="1"/>
    <col min="5373" max="5373" width="7.7109375" customWidth="1"/>
    <col min="5374" max="5374" width="15.140625" customWidth="1"/>
    <col min="5375" max="5375" width="4.7109375" customWidth="1"/>
    <col min="5376" max="5376" width="10.7109375" bestFit="1" customWidth="1"/>
    <col min="5377" max="5377" width="14.5703125" customWidth="1"/>
    <col min="5378" max="5378" width="4.7109375" customWidth="1"/>
    <col min="5379" max="5379" width="10.28515625" customWidth="1"/>
    <col min="5383" max="5383" width="7.7109375" customWidth="1"/>
    <col min="5384" max="5384" width="0" hidden="1" customWidth="1"/>
    <col min="5385" max="5385" width="33.85546875" customWidth="1"/>
    <col min="5387" max="5387" width="10.42578125" customWidth="1"/>
    <col min="5391" max="5391" width="18.7109375" customWidth="1"/>
    <col min="5395" max="5395" width="25.140625" customWidth="1"/>
    <col min="5626" max="5626" width="9" customWidth="1"/>
    <col min="5627" max="5627" width="12.140625" customWidth="1"/>
    <col min="5628" max="5628" width="37" customWidth="1"/>
    <col min="5629" max="5629" width="7.7109375" customWidth="1"/>
    <col min="5630" max="5630" width="15.140625" customWidth="1"/>
    <col min="5631" max="5631" width="4.7109375" customWidth="1"/>
    <col min="5632" max="5632" width="10.7109375" bestFit="1" customWidth="1"/>
    <col min="5633" max="5633" width="14.5703125" customWidth="1"/>
    <col min="5634" max="5634" width="4.7109375" customWidth="1"/>
    <col min="5635" max="5635" width="10.28515625" customWidth="1"/>
    <col min="5639" max="5639" width="7.7109375" customWidth="1"/>
    <col min="5640" max="5640" width="0" hidden="1" customWidth="1"/>
    <col min="5641" max="5641" width="33.85546875" customWidth="1"/>
    <col min="5643" max="5643" width="10.42578125" customWidth="1"/>
    <col min="5647" max="5647" width="18.7109375" customWidth="1"/>
    <col min="5651" max="5651" width="25.140625" customWidth="1"/>
    <col min="5882" max="5882" width="9" customWidth="1"/>
    <col min="5883" max="5883" width="12.140625" customWidth="1"/>
    <col min="5884" max="5884" width="37" customWidth="1"/>
    <col min="5885" max="5885" width="7.7109375" customWidth="1"/>
    <col min="5886" max="5886" width="15.140625" customWidth="1"/>
    <col min="5887" max="5887" width="4.7109375" customWidth="1"/>
    <col min="5888" max="5888" width="10.7109375" bestFit="1" customWidth="1"/>
    <col min="5889" max="5889" width="14.5703125" customWidth="1"/>
    <col min="5890" max="5890" width="4.7109375" customWidth="1"/>
    <col min="5891" max="5891" width="10.28515625" customWidth="1"/>
    <col min="5895" max="5895" width="7.7109375" customWidth="1"/>
    <col min="5896" max="5896" width="0" hidden="1" customWidth="1"/>
    <col min="5897" max="5897" width="33.85546875" customWidth="1"/>
    <col min="5899" max="5899" width="10.42578125" customWidth="1"/>
    <col min="5903" max="5903" width="18.7109375" customWidth="1"/>
    <col min="5907" max="5907" width="25.140625" customWidth="1"/>
    <col min="6138" max="6138" width="9" customWidth="1"/>
    <col min="6139" max="6139" width="12.140625" customWidth="1"/>
    <col min="6140" max="6140" width="37" customWidth="1"/>
    <col min="6141" max="6141" width="7.7109375" customWidth="1"/>
    <col min="6142" max="6142" width="15.140625" customWidth="1"/>
    <col min="6143" max="6143" width="4.7109375" customWidth="1"/>
    <col min="6144" max="6144" width="10.7109375" bestFit="1" customWidth="1"/>
    <col min="6145" max="6145" width="14.5703125" customWidth="1"/>
    <col min="6146" max="6146" width="4.7109375" customWidth="1"/>
    <col min="6147" max="6147" width="10.28515625" customWidth="1"/>
    <col min="6151" max="6151" width="7.7109375" customWidth="1"/>
    <col min="6152" max="6152" width="0" hidden="1" customWidth="1"/>
    <col min="6153" max="6153" width="33.85546875" customWidth="1"/>
    <col min="6155" max="6155" width="10.42578125" customWidth="1"/>
    <col min="6159" max="6159" width="18.7109375" customWidth="1"/>
    <col min="6163" max="6163" width="25.140625" customWidth="1"/>
    <col min="6394" max="6394" width="9" customWidth="1"/>
    <col min="6395" max="6395" width="12.140625" customWidth="1"/>
    <col min="6396" max="6396" width="37" customWidth="1"/>
    <col min="6397" max="6397" width="7.7109375" customWidth="1"/>
    <col min="6398" max="6398" width="15.140625" customWidth="1"/>
    <col min="6399" max="6399" width="4.7109375" customWidth="1"/>
    <col min="6400" max="6400" width="10.7109375" bestFit="1" customWidth="1"/>
    <col min="6401" max="6401" width="14.5703125" customWidth="1"/>
    <col min="6402" max="6402" width="4.7109375" customWidth="1"/>
    <col min="6403" max="6403" width="10.28515625" customWidth="1"/>
    <col min="6407" max="6407" width="7.7109375" customWidth="1"/>
    <col min="6408" max="6408" width="0" hidden="1" customWidth="1"/>
    <col min="6409" max="6409" width="33.85546875" customWidth="1"/>
    <col min="6411" max="6411" width="10.42578125" customWidth="1"/>
    <col min="6415" max="6415" width="18.7109375" customWidth="1"/>
    <col min="6419" max="6419" width="25.140625" customWidth="1"/>
    <col min="6650" max="6650" width="9" customWidth="1"/>
    <col min="6651" max="6651" width="12.140625" customWidth="1"/>
    <col min="6652" max="6652" width="37" customWidth="1"/>
    <col min="6653" max="6653" width="7.7109375" customWidth="1"/>
    <col min="6654" max="6654" width="15.140625" customWidth="1"/>
    <col min="6655" max="6655" width="4.7109375" customWidth="1"/>
    <col min="6656" max="6656" width="10.7109375" bestFit="1" customWidth="1"/>
    <col min="6657" max="6657" width="14.5703125" customWidth="1"/>
    <col min="6658" max="6658" width="4.7109375" customWidth="1"/>
    <col min="6659" max="6659" width="10.28515625" customWidth="1"/>
    <col min="6663" max="6663" width="7.7109375" customWidth="1"/>
    <col min="6664" max="6664" width="0" hidden="1" customWidth="1"/>
    <col min="6665" max="6665" width="33.85546875" customWidth="1"/>
    <col min="6667" max="6667" width="10.42578125" customWidth="1"/>
    <col min="6671" max="6671" width="18.7109375" customWidth="1"/>
    <col min="6675" max="6675" width="25.140625" customWidth="1"/>
    <col min="6906" max="6906" width="9" customWidth="1"/>
    <col min="6907" max="6907" width="12.140625" customWidth="1"/>
    <col min="6908" max="6908" width="37" customWidth="1"/>
    <col min="6909" max="6909" width="7.7109375" customWidth="1"/>
    <col min="6910" max="6910" width="15.140625" customWidth="1"/>
    <col min="6911" max="6911" width="4.7109375" customWidth="1"/>
    <col min="6912" max="6912" width="10.7109375" bestFit="1" customWidth="1"/>
    <col min="6913" max="6913" width="14.5703125" customWidth="1"/>
    <col min="6914" max="6914" width="4.7109375" customWidth="1"/>
    <col min="6915" max="6915" width="10.28515625" customWidth="1"/>
    <col min="6919" max="6919" width="7.7109375" customWidth="1"/>
    <col min="6920" max="6920" width="0" hidden="1" customWidth="1"/>
    <col min="6921" max="6921" width="33.85546875" customWidth="1"/>
    <col min="6923" max="6923" width="10.42578125" customWidth="1"/>
    <col min="6927" max="6927" width="18.7109375" customWidth="1"/>
    <col min="6931" max="6931" width="25.140625" customWidth="1"/>
    <col min="7162" max="7162" width="9" customWidth="1"/>
    <col min="7163" max="7163" width="12.140625" customWidth="1"/>
    <col min="7164" max="7164" width="37" customWidth="1"/>
    <col min="7165" max="7165" width="7.7109375" customWidth="1"/>
    <col min="7166" max="7166" width="15.140625" customWidth="1"/>
    <col min="7167" max="7167" width="4.7109375" customWidth="1"/>
    <col min="7168" max="7168" width="10.7109375" bestFit="1" customWidth="1"/>
    <col min="7169" max="7169" width="14.5703125" customWidth="1"/>
    <col min="7170" max="7170" width="4.7109375" customWidth="1"/>
    <col min="7171" max="7171" width="10.28515625" customWidth="1"/>
    <col min="7175" max="7175" width="7.7109375" customWidth="1"/>
    <col min="7176" max="7176" width="0" hidden="1" customWidth="1"/>
    <col min="7177" max="7177" width="33.85546875" customWidth="1"/>
    <col min="7179" max="7179" width="10.42578125" customWidth="1"/>
    <col min="7183" max="7183" width="18.7109375" customWidth="1"/>
    <col min="7187" max="7187" width="25.140625" customWidth="1"/>
    <col min="7418" max="7418" width="9" customWidth="1"/>
    <col min="7419" max="7419" width="12.140625" customWidth="1"/>
    <col min="7420" max="7420" width="37" customWidth="1"/>
    <col min="7421" max="7421" width="7.7109375" customWidth="1"/>
    <col min="7422" max="7422" width="15.140625" customWidth="1"/>
    <col min="7423" max="7423" width="4.7109375" customWidth="1"/>
    <col min="7424" max="7424" width="10.7109375" bestFit="1" customWidth="1"/>
    <col min="7425" max="7425" width="14.5703125" customWidth="1"/>
    <col min="7426" max="7426" width="4.7109375" customWidth="1"/>
    <col min="7427" max="7427" width="10.28515625" customWidth="1"/>
    <col min="7431" max="7431" width="7.7109375" customWidth="1"/>
    <col min="7432" max="7432" width="0" hidden="1" customWidth="1"/>
    <col min="7433" max="7433" width="33.85546875" customWidth="1"/>
    <col min="7435" max="7435" width="10.42578125" customWidth="1"/>
    <col min="7439" max="7439" width="18.7109375" customWidth="1"/>
    <col min="7443" max="7443" width="25.140625" customWidth="1"/>
    <col min="7674" max="7674" width="9" customWidth="1"/>
    <col min="7675" max="7675" width="12.140625" customWidth="1"/>
    <col min="7676" max="7676" width="37" customWidth="1"/>
    <col min="7677" max="7677" width="7.7109375" customWidth="1"/>
    <col min="7678" max="7678" width="15.140625" customWidth="1"/>
    <col min="7679" max="7679" width="4.7109375" customWidth="1"/>
    <col min="7680" max="7680" width="10.7109375" bestFit="1" customWidth="1"/>
    <col min="7681" max="7681" width="14.5703125" customWidth="1"/>
    <col min="7682" max="7682" width="4.7109375" customWidth="1"/>
    <col min="7683" max="7683" width="10.28515625" customWidth="1"/>
    <col min="7687" max="7687" width="7.7109375" customWidth="1"/>
    <col min="7688" max="7688" width="0" hidden="1" customWidth="1"/>
    <col min="7689" max="7689" width="33.85546875" customWidth="1"/>
    <col min="7691" max="7691" width="10.42578125" customWidth="1"/>
    <col min="7695" max="7695" width="18.7109375" customWidth="1"/>
    <col min="7699" max="7699" width="25.140625" customWidth="1"/>
    <col min="7930" max="7930" width="9" customWidth="1"/>
    <col min="7931" max="7931" width="12.140625" customWidth="1"/>
    <col min="7932" max="7932" width="37" customWidth="1"/>
    <col min="7933" max="7933" width="7.7109375" customWidth="1"/>
    <col min="7934" max="7934" width="15.140625" customWidth="1"/>
    <col min="7935" max="7935" width="4.7109375" customWidth="1"/>
    <col min="7936" max="7936" width="10.7109375" bestFit="1" customWidth="1"/>
    <col min="7937" max="7937" width="14.5703125" customWidth="1"/>
    <col min="7938" max="7938" width="4.7109375" customWidth="1"/>
    <col min="7939" max="7939" width="10.28515625" customWidth="1"/>
    <col min="7943" max="7943" width="7.7109375" customWidth="1"/>
    <col min="7944" max="7944" width="0" hidden="1" customWidth="1"/>
    <col min="7945" max="7945" width="33.85546875" customWidth="1"/>
    <col min="7947" max="7947" width="10.42578125" customWidth="1"/>
    <col min="7951" max="7951" width="18.7109375" customWidth="1"/>
    <col min="7955" max="7955" width="25.140625" customWidth="1"/>
    <col min="8186" max="8186" width="9" customWidth="1"/>
    <col min="8187" max="8187" width="12.140625" customWidth="1"/>
    <col min="8188" max="8188" width="37" customWidth="1"/>
    <col min="8189" max="8189" width="7.7109375" customWidth="1"/>
    <col min="8190" max="8190" width="15.140625" customWidth="1"/>
    <col min="8191" max="8191" width="4.7109375" customWidth="1"/>
    <col min="8192" max="8192" width="10.7109375" bestFit="1" customWidth="1"/>
    <col min="8193" max="8193" width="14.5703125" customWidth="1"/>
    <col min="8194" max="8194" width="4.7109375" customWidth="1"/>
    <col min="8195" max="8195" width="10.28515625" customWidth="1"/>
    <col min="8199" max="8199" width="7.7109375" customWidth="1"/>
    <col min="8200" max="8200" width="0" hidden="1" customWidth="1"/>
    <col min="8201" max="8201" width="33.85546875" customWidth="1"/>
    <col min="8203" max="8203" width="10.42578125" customWidth="1"/>
    <col min="8207" max="8207" width="18.7109375" customWidth="1"/>
    <col min="8211" max="8211" width="25.140625" customWidth="1"/>
    <col min="8442" max="8442" width="9" customWidth="1"/>
    <col min="8443" max="8443" width="12.140625" customWidth="1"/>
    <col min="8444" max="8444" width="37" customWidth="1"/>
    <col min="8445" max="8445" width="7.7109375" customWidth="1"/>
    <col min="8446" max="8446" width="15.140625" customWidth="1"/>
    <col min="8447" max="8447" width="4.7109375" customWidth="1"/>
    <col min="8448" max="8448" width="10.7109375" bestFit="1" customWidth="1"/>
    <col min="8449" max="8449" width="14.5703125" customWidth="1"/>
    <col min="8450" max="8450" width="4.7109375" customWidth="1"/>
    <col min="8451" max="8451" width="10.28515625" customWidth="1"/>
    <col min="8455" max="8455" width="7.7109375" customWidth="1"/>
    <col min="8456" max="8456" width="0" hidden="1" customWidth="1"/>
    <col min="8457" max="8457" width="33.85546875" customWidth="1"/>
    <col min="8459" max="8459" width="10.42578125" customWidth="1"/>
    <col min="8463" max="8463" width="18.7109375" customWidth="1"/>
    <col min="8467" max="8467" width="25.140625" customWidth="1"/>
    <col min="8698" max="8698" width="9" customWidth="1"/>
    <col min="8699" max="8699" width="12.140625" customWidth="1"/>
    <col min="8700" max="8700" width="37" customWidth="1"/>
    <col min="8701" max="8701" width="7.7109375" customWidth="1"/>
    <col min="8702" max="8702" width="15.140625" customWidth="1"/>
    <col min="8703" max="8703" width="4.7109375" customWidth="1"/>
    <col min="8704" max="8704" width="10.7109375" bestFit="1" customWidth="1"/>
    <col min="8705" max="8705" width="14.5703125" customWidth="1"/>
    <col min="8706" max="8706" width="4.7109375" customWidth="1"/>
    <col min="8707" max="8707" width="10.28515625" customWidth="1"/>
    <col min="8711" max="8711" width="7.7109375" customWidth="1"/>
    <col min="8712" max="8712" width="0" hidden="1" customWidth="1"/>
    <col min="8713" max="8713" width="33.85546875" customWidth="1"/>
    <col min="8715" max="8715" width="10.42578125" customWidth="1"/>
    <col min="8719" max="8719" width="18.7109375" customWidth="1"/>
    <col min="8723" max="8723" width="25.140625" customWidth="1"/>
    <col min="8954" max="8954" width="9" customWidth="1"/>
    <col min="8955" max="8955" width="12.140625" customWidth="1"/>
    <col min="8956" max="8956" width="37" customWidth="1"/>
    <col min="8957" max="8957" width="7.7109375" customWidth="1"/>
    <col min="8958" max="8958" width="15.140625" customWidth="1"/>
    <col min="8959" max="8959" width="4.7109375" customWidth="1"/>
    <col min="8960" max="8960" width="10.7109375" bestFit="1" customWidth="1"/>
    <col min="8961" max="8961" width="14.5703125" customWidth="1"/>
    <col min="8962" max="8962" width="4.7109375" customWidth="1"/>
    <col min="8963" max="8963" width="10.28515625" customWidth="1"/>
    <col min="8967" max="8967" width="7.7109375" customWidth="1"/>
    <col min="8968" max="8968" width="0" hidden="1" customWidth="1"/>
    <col min="8969" max="8969" width="33.85546875" customWidth="1"/>
    <col min="8971" max="8971" width="10.42578125" customWidth="1"/>
    <col min="8975" max="8975" width="18.7109375" customWidth="1"/>
    <col min="8979" max="8979" width="25.140625" customWidth="1"/>
    <col min="9210" max="9210" width="9" customWidth="1"/>
    <col min="9211" max="9211" width="12.140625" customWidth="1"/>
    <col min="9212" max="9212" width="37" customWidth="1"/>
    <col min="9213" max="9213" width="7.7109375" customWidth="1"/>
    <col min="9214" max="9214" width="15.140625" customWidth="1"/>
    <col min="9215" max="9215" width="4.7109375" customWidth="1"/>
    <col min="9216" max="9216" width="10.7109375" bestFit="1" customWidth="1"/>
    <col min="9217" max="9217" width="14.5703125" customWidth="1"/>
    <col min="9218" max="9218" width="4.7109375" customWidth="1"/>
    <col min="9219" max="9219" width="10.28515625" customWidth="1"/>
    <col min="9223" max="9223" width="7.7109375" customWidth="1"/>
    <col min="9224" max="9224" width="0" hidden="1" customWidth="1"/>
    <col min="9225" max="9225" width="33.85546875" customWidth="1"/>
    <col min="9227" max="9227" width="10.42578125" customWidth="1"/>
    <col min="9231" max="9231" width="18.7109375" customWidth="1"/>
    <col min="9235" max="9235" width="25.140625" customWidth="1"/>
    <col min="9466" max="9466" width="9" customWidth="1"/>
    <col min="9467" max="9467" width="12.140625" customWidth="1"/>
    <col min="9468" max="9468" width="37" customWidth="1"/>
    <col min="9469" max="9469" width="7.7109375" customWidth="1"/>
    <col min="9470" max="9470" width="15.140625" customWidth="1"/>
    <col min="9471" max="9471" width="4.7109375" customWidth="1"/>
    <col min="9472" max="9472" width="10.7109375" bestFit="1" customWidth="1"/>
    <col min="9473" max="9473" width="14.5703125" customWidth="1"/>
    <col min="9474" max="9474" width="4.7109375" customWidth="1"/>
    <col min="9475" max="9475" width="10.28515625" customWidth="1"/>
    <col min="9479" max="9479" width="7.7109375" customWidth="1"/>
    <col min="9480" max="9480" width="0" hidden="1" customWidth="1"/>
    <col min="9481" max="9481" width="33.85546875" customWidth="1"/>
    <col min="9483" max="9483" width="10.42578125" customWidth="1"/>
    <col min="9487" max="9487" width="18.7109375" customWidth="1"/>
    <col min="9491" max="9491" width="25.140625" customWidth="1"/>
    <col min="9722" max="9722" width="9" customWidth="1"/>
    <col min="9723" max="9723" width="12.140625" customWidth="1"/>
    <col min="9724" max="9724" width="37" customWidth="1"/>
    <col min="9725" max="9725" width="7.7109375" customWidth="1"/>
    <col min="9726" max="9726" width="15.140625" customWidth="1"/>
    <col min="9727" max="9727" width="4.7109375" customWidth="1"/>
    <col min="9728" max="9728" width="10.7109375" bestFit="1" customWidth="1"/>
    <col min="9729" max="9729" width="14.5703125" customWidth="1"/>
    <col min="9730" max="9730" width="4.7109375" customWidth="1"/>
    <col min="9731" max="9731" width="10.28515625" customWidth="1"/>
    <col min="9735" max="9735" width="7.7109375" customWidth="1"/>
    <col min="9736" max="9736" width="0" hidden="1" customWidth="1"/>
    <col min="9737" max="9737" width="33.85546875" customWidth="1"/>
    <col min="9739" max="9739" width="10.42578125" customWidth="1"/>
    <col min="9743" max="9743" width="18.7109375" customWidth="1"/>
    <col min="9747" max="9747" width="25.140625" customWidth="1"/>
    <col min="9978" max="9978" width="9" customWidth="1"/>
    <col min="9979" max="9979" width="12.140625" customWidth="1"/>
    <col min="9980" max="9980" width="37" customWidth="1"/>
    <col min="9981" max="9981" width="7.7109375" customWidth="1"/>
    <col min="9982" max="9982" width="15.140625" customWidth="1"/>
    <col min="9983" max="9983" width="4.7109375" customWidth="1"/>
    <col min="9984" max="9984" width="10.7109375" bestFit="1" customWidth="1"/>
    <col min="9985" max="9985" width="14.5703125" customWidth="1"/>
    <col min="9986" max="9986" width="4.7109375" customWidth="1"/>
    <col min="9987" max="9987" width="10.28515625" customWidth="1"/>
    <col min="9991" max="9991" width="7.7109375" customWidth="1"/>
    <col min="9992" max="9992" width="0" hidden="1" customWidth="1"/>
    <col min="9993" max="9993" width="33.85546875" customWidth="1"/>
    <col min="9995" max="9995" width="10.42578125" customWidth="1"/>
    <col min="9999" max="9999" width="18.7109375" customWidth="1"/>
    <col min="10003" max="10003" width="25.140625" customWidth="1"/>
    <col min="10234" max="10234" width="9" customWidth="1"/>
    <col min="10235" max="10235" width="12.140625" customWidth="1"/>
    <col min="10236" max="10236" width="37" customWidth="1"/>
    <col min="10237" max="10237" width="7.7109375" customWidth="1"/>
    <col min="10238" max="10238" width="15.140625" customWidth="1"/>
    <col min="10239" max="10239" width="4.7109375" customWidth="1"/>
    <col min="10240" max="10240" width="10.7109375" bestFit="1" customWidth="1"/>
    <col min="10241" max="10241" width="14.5703125" customWidth="1"/>
    <col min="10242" max="10242" width="4.7109375" customWidth="1"/>
    <col min="10243" max="10243" width="10.28515625" customWidth="1"/>
    <col min="10247" max="10247" width="7.7109375" customWidth="1"/>
    <col min="10248" max="10248" width="0" hidden="1" customWidth="1"/>
    <col min="10249" max="10249" width="33.85546875" customWidth="1"/>
    <col min="10251" max="10251" width="10.42578125" customWidth="1"/>
    <col min="10255" max="10255" width="18.7109375" customWidth="1"/>
    <col min="10259" max="10259" width="25.140625" customWidth="1"/>
    <col min="10490" max="10490" width="9" customWidth="1"/>
    <col min="10491" max="10491" width="12.140625" customWidth="1"/>
    <col min="10492" max="10492" width="37" customWidth="1"/>
    <col min="10493" max="10493" width="7.7109375" customWidth="1"/>
    <col min="10494" max="10494" width="15.140625" customWidth="1"/>
    <col min="10495" max="10495" width="4.7109375" customWidth="1"/>
    <col min="10496" max="10496" width="10.7109375" bestFit="1" customWidth="1"/>
    <col min="10497" max="10497" width="14.5703125" customWidth="1"/>
    <col min="10498" max="10498" width="4.7109375" customWidth="1"/>
    <col min="10499" max="10499" width="10.28515625" customWidth="1"/>
    <col min="10503" max="10503" width="7.7109375" customWidth="1"/>
    <col min="10504" max="10504" width="0" hidden="1" customWidth="1"/>
    <col min="10505" max="10505" width="33.85546875" customWidth="1"/>
    <col min="10507" max="10507" width="10.42578125" customWidth="1"/>
    <col min="10511" max="10511" width="18.7109375" customWidth="1"/>
    <col min="10515" max="10515" width="25.140625" customWidth="1"/>
    <col min="10746" max="10746" width="9" customWidth="1"/>
    <col min="10747" max="10747" width="12.140625" customWidth="1"/>
    <col min="10748" max="10748" width="37" customWidth="1"/>
    <col min="10749" max="10749" width="7.7109375" customWidth="1"/>
    <col min="10750" max="10750" width="15.140625" customWidth="1"/>
    <col min="10751" max="10751" width="4.7109375" customWidth="1"/>
    <col min="10752" max="10752" width="10.7109375" bestFit="1" customWidth="1"/>
    <col min="10753" max="10753" width="14.5703125" customWidth="1"/>
    <col min="10754" max="10754" width="4.7109375" customWidth="1"/>
    <col min="10755" max="10755" width="10.28515625" customWidth="1"/>
    <col min="10759" max="10759" width="7.7109375" customWidth="1"/>
    <col min="10760" max="10760" width="0" hidden="1" customWidth="1"/>
    <col min="10761" max="10761" width="33.85546875" customWidth="1"/>
    <col min="10763" max="10763" width="10.42578125" customWidth="1"/>
    <col min="10767" max="10767" width="18.7109375" customWidth="1"/>
    <col min="10771" max="10771" width="25.140625" customWidth="1"/>
    <col min="11002" max="11002" width="9" customWidth="1"/>
    <col min="11003" max="11003" width="12.140625" customWidth="1"/>
    <col min="11004" max="11004" width="37" customWidth="1"/>
    <col min="11005" max="11005" width="7.7109375" customWidth="1"/>
    <col min="11006" max="11006" width="15.140625" customWidth="1"/>
    <col min="11007" max="11007" width="4.7109375" customWidth="1"/>
    <col min="11008" max="11008" width="10.7109375" bestFit="1" customWidth="1"/>
    <col min="11009" max="11009" width="14.5703125" customWidth="1"/>
    <col min="11010" max="11010" width="4.7109375" customWidth="1"/>
    <col min="11011" max="11011" width="10.28515625" customWidth="1"/>
    <col min="11015" max="11015" width="7.7109375" customWidth="1"/>
    <col min="11016" max="11016" width="0" hidden="1" customWidth="1"/>
    <col min="11017" max="11017" width="33.85546875" customWidth="1"/>
    <col min="11019" max="11019" width="10.42578125" customWidth="1"/>
    <col min="11023" max="11023" width="18.7109375" customWidth="1"/>
    <col min="11027" max="11027" width="25.140625" customWidth="1"/>
    <col min="11258" max="11258" width="9" customWidth="1"/>
    <col min="11259" max="11259" width="12.140625" customWidth="1"/>
    <col min="11260" max="11260" width="37" customWidth="1"/>
    <col min="11261" max="11261" width="7.7109375" customWidth="1"/>
    <col min="11262" max="11262" width="15.140625" customWidth="1"/>
    <col min="11263" max="11263" width="4.7109375" customWidth="1"/>
    <col min="11264" max="11264" width="10.7109375" bestFit="1" customWidth="1"/>
    <col min="11265" max="11265" width="14.5703125" customWidth="1"/>
    <col min="11266" max="11266" width="4.7109375" customWidth="1"/>
    <col min="11267" max="11267" width="10.28515625" customWidth="1"/>
    <col min="11271" max="11271" width="7.7109375" customWidth="1"/>
    <col min="11272" max="11272" width="0" hidden="1" customWidth="1"/>
    <col min="11273" max="11273" width="33.85546875" customWidth="1"/>
    <col min="11275" max="11275" width="10.42578125" customWidth="1"/>
    <col min="11279" max="11279" width="18.7109375" customWidth="1"/>
    <col min="11283" max="11283" width="25.140625" customWidth="1"/>
    <col min="11514" max="11514" width="9" customWidth="1"/>
    <col min="11515" max="11515" width="12.140625" customWidth="1"/>
    <col min="11516" max="11516" width="37" customWidth="1"/>
    <col min="11517" max="11517" width="7.7109375" customWidth="1"/>
    <col min="11518" max="11518" width="15.140625" customWidth="1"/>
    <col min="11519" max="11519" width="4.7109375" customWidth="1"/>
    <col min="11520" max="11520" width="10.7109375" bestFit="1" customWidth="1"/>
    <col min="11521" max="11521" width="14.5703125" customWidth="1"/>
    <col min="11522" max="11522" width="4.7109375" customWidth="1"/>
    <col min="11523" max="11523" width="10.28515625" customWidth="1"/>
    <col min="11527" max="11527" width="7.7109375" customWidth="1"/>
    <col min="11528" max="11528" width="0" hidden="1" customWidth="1"/>
    <col min="11529" max="11529" width="33.85546875" customWidth="1"/>
    <col min="11531" max="11531" width="10.42578125" customWidth="1"/>
    <col min="11535" max="11535" width="18.7109375" customWidth="1"/>
    <col min="11539" max="11539" width="25.140625" customWidth="1"/>
    <col min="11770" max="11770" width="9" customWidth="1"/>
    <col min="11771" max="11771" width="12.140625" customWidth="1"/>
    <col min="11772" max="11772" width="37" customWidth="1"/>
    <col min="11773" max="11773" width="7.7109375" customWidth="1"/>
    <col min="11774" max="11774" width="15.140625" customWidth="1"/>
    <col min="11775" max="11775" width="4.7109375" customWidth="1"/>
    <col min="11776" max="11776" width="10.7109375" bestFit="1" customWidth="1"/>
    <col min="11777" max="11777" width="14.5703125" customWidth="1"/>
    <col min="11778" max="11778" width="4.7109375" customWidth="1"/>
    <col min="11779" max="11779" width="10.28515625" customWidth="1"/>
    <col min="11783" max="11783" width="7.7109375" customWidth="1"/>
    <col min="11784" max="11784" width="0" hidden="1" customWidth="1"/>
    <col min="11785" max="11785" width="33.85546875" customWidth="1"/>
    <col min="11787" max="11787" width="10.42578125" customWidth="1"/>
    <col min="11791" max="11791" width="18.7109375" customWidth="1"/>
    <col min="11795" max="11795" width="25.140625" customWidth="1"/>
    <col min="12026" max="12026" width="9" customWidth="1"/>
    <col min="12027" max="12027" width="12.140625" customWidth="1"/>
    <col min="12028" max="12028" width="37" customWidth="1"/>
    <col min="12029" max="12029" width="7.7109375" customWidth="1"/>
    <col min="12030" max="12030" width="15.140625" customWidth="1"/>
    <col min="12031" max="12031" width="4.7109375" customWidth="1"/>
    <col min="12032" max="12032" width="10.7109375" bestFit="1" customWidth="1"/>
    <col min="12033" max="12033" width="14.5703125" customWidth="1"/>
    <col min="12034" max="12034" width="4.7109375" customWidth="1"/>
    <col min="12035" max="12035" width="10.28515625" customWidth="1"/>
    <col min="12039" max="12039" width="7.7109375" customWidth="1"/>
    <col min="12040" max="12040" width="0" hidden="1" customWidth="1"/>
    <col min="12041" max="12041" width="33.85546875" customWidth="1"/>
    <col min="12043" max="12043" width="10.42578125" customWidth="1"/>
    <col min="12047" max="12047" width="18.7109375" customWidth="1"/>
    <col min="12051" max="12051" width="25.140625" customWidth="1"/>
    <col min="12282" max="12282" width="9" customWidth="1"/>
    <col min="12283" max="12283" width="12.140625" customWidth="1"/>
    <col min="12284" max="12284" width="37" customWidth="1"/>
    <col min="12285" max="12285" width="7.7109375" customWidth="1"/>
    <col min="12286" max="12286" width="15.140625" customWidth="1"/>
    <col min="12287" max="12287" width="4.7109375" customWidth="1"/>
    <col min="12288" max="12288" width="10.7109375" bestFit="1" customWidth="1"/>
    <col min="12289" max="12289" width="14.5703125" customWidth="1"/>
    <col min="12290" max="12290" width="4.7109375" customWidth="1"/>
    <col min="12291" max="12291" width="10.28515625" customWidth="1"/>
    <col min="12295" max="12295" width="7.7109375" customWidth="1"/>
    <col min="12296" max="12296" width="0" hidden="1" customWidth="1"/>
    <col min="12297" max="12297" width="33.85546875" customWidth="1"/>
    <col min="12299" max="12299" width="10.42578125" customWidth="1"/>
    <col min="12303" max="12303" width="18.7109375" customWidth="1"/>
    <col min="12307" max="12307" width="25.140625" customWidth="1"/>
    <col min="12538" max="12538" width="9" customWidth="1"/>
    <col min="12539" max="12539" width="12.140625" customWidth="1"/>
    <col min="12540" max="12540" width="37" customWidth="1"/>
    <col min="12541" max="12541" width="7.7109375" customWidth="1"/>
    <col min="12542" max="12542" width="15.140625" customWidth="1"/>
    <col min="12543" max="12543" width="4.7109375" customWidth="1"/>
    <col min="12544" max="12544" width="10.7109375" bestFit="1" customWidth="1"/>
    <col min="12545" max="12545" width="14.5703125" customWidth="1"/>
    <col min="12546" max="12546" width="4.7109375" customWidth="1"/>
    <col min="12547" max="12547" width="10.28515625" customWidth="1"/>
    <col min="12551" max="12551" width="7.7109375" customWidth="1"/>
    <col min="12552" max="12552" width="0" hidden="1" customWidth="1"/>
    <col min="12553" max="12553" width="33.85546875" customWidth="1"/>
    <col min="12555" max="12555" width="10.42578125" customWidth="1"/>
    <col min="12559" max="12559" width="18.7109375" customWidth="1"/>
    <col min="12563" max="12563" width="25.140625" customWidth="1"/>
    <col min="12794" max="12794" width="9" customWidth="1"/>
    <col min="12795" max="12795" width="12.140625" customWidth="1"/>
    <col min="12796" max="12796" width="37" customWidth="1"/>
    <col min="12797" max="12797" width="7.7109375" customWidth="1"/>
    <col min="12798" max="12798" width="15.140625" customWidth="1"/>
    <col min="12799" max="12799" width="4.7109375" customWidth="1"/>
    <col min="12800" max="12800" width="10.7109375" bestFit="1" customWidth="1"/>
    <col min="12801" max="12801" width="14.5703125" customWidth="1"/>
    <col min="12802" max="12802" width="4.7109375" customWidth="1"/>
    <col min="12803" max="12803" width="10.28515625" customWidth="1"/>
    <col min="12807" max="12807" width="7.7109375" customWidth="1"/>
    <col min="12808" max="12808" width="0" hidden="1" customWidth="1"/>
    <col min="12809" max="12809" width="33.85546875" customWidth="1"/>
    <col min="12811" max="12811" width="10.42578125" customWidth="1"/>
    <col min="12815" max="12815" width="18.7109375" customWidth="1"/>
    <col min="12819" max="12819" width="25.140625" customWidth="1"/>
    <col min="13050" max="13050" width="9" customWidth="1"/>
    <col min="13051" max="13051" width="12.140625" customWidth="1"/>
    <col min="13052" max="13052" width="37" customWidth="1"/>
    <col min="13053" max="13053" width="7.7109375" customWidth="1"/>
    <col min="13054" max="13054" width="15.140625" customWidth="1"/>
    <col min="13055" max="13055" width="4.7109375" customWidth="1"/>
    <col min="13056" max="13056" width="10.7109375" bestFit="1" customWidth="1"/>
    <col min="13057" max="13057" width="14.5703125" customWidth="1"/>
    <col min="13058" max="13058" width="4.7109375" customWidth="1"/>
    <col min="13059" max="13059" width="10.28515625" customWidth="1"/>
    <col min="13063" max="13063" width="7.7109375" customWidth="1"/>
    <col min="13064" max="13064" width="0" hidden="1" customWidth="1"/>
    <col min="13065" max="13065" width="33.85546875" customWidth="1"/>
    <col min="13067" max="13067" width="10.42578125" customWidth="1"/>
    <col min="13071" max="13071" width="18.7109375" customWidth="1"/>
    <col min="13075" max="13075" width="25.140625" customWidth="1"/>
    <col min="13306" max="13306" width="9" customWidth="1"/>
    <col min="13307" max="13307" width="12.140625" customWidth="1"/>
    <col min="13308" max="13308" width="37" customWidth="1"/>
    <col min="13309" max="13309" width="7.7109375" customWidth="1"/>
    <col min="13310" max="13310" width="15.140625" customWidth="1"/>
    <col min="13311" max="13311" width="4.7109375" customWidth="1"/>
    <col min="13312" max="13312" width="10.7109375" bestFit="1" customWidth="1"/>
    <col min="13313" max="13313" width="14.5703125" customWidth="1"/>
    <col min="13314" max="13314" width="4.7109375" customWidth="1"/>
    <col min="13315" max="13315" width="10.28515625" customWidth="1"/>
    <col min="13319" max="13319" width="7.7109375" customWidth="1"/>
    <col min="13320" max="13320" width="0" hidden="1" customWidth="1"/>
    <col min="13321" max="13321" width="33.85546875" customWidth="1"/>
    <col min="13323" max="13323" width="10.42578125" customWidth="1"/>
    <col min="13327" max="13327" width="18.7109375" customWidth="1"/>
    <col min="13331" max="13331" width="25.140625" customWidth="1"/>
    <col min="13562" max="13562" width="9" customWidth="1"/>
    <col min="13563" max="13563" width="12.140625" customWidth="1"/>
    <col min="13564" max="13564" width="37" customWidth="1"/>
    <col min="13565" max="13565" width="7.7109375" customWidth="1"/>
    <col min="13566" max="13566" width="15.140625" customWidth="1"/>
    <col min="13567" max="13567" width="4.7109375" customWidth="1"/>
    <col min="13568" max="13568" width="10.7109375" bestFit="1" customWidth="1"/>
    <col min="13569" max="13569" width="14.5703125" customWidth="1"/>
    <col min="13570" max="13570" width="4.7109375" customWidth="1"/>
    <col min="13571" max="13571" width="10.28515625" customWidth="1"/>
    <col min="13575" max="13575" width="7.7109375" customWidth="1"/>
    <col min="13576" max="13576" width="0" hidden="1" customWidth="1"/>
    <col min="13577" max="13577" width="33.85546875" customWidth="1"/>
    <col min="13579" max="13579" width="10.42578125" customWidth="1"/>
    <col min="13583" max="13583" width="18.7109375" customWidth="1"/>
    <col min="13587" max="13587" width="25.140625" customWidth="1"/>
    <col min="13818" max="13818" width="9" customWidth="1"/>
    <col min="13819" max="13819" width="12.140625" customWidth="1"/>
    <col min="13820" max="13820" width="37" customWidth="1"/>
    <col min="13821" max="13821" width="7.7109375" customWidth="1"/>
    <col min="13822" max="13822" width="15.140625" customWidth="1"/>
    <col min="13823" max="13823" width="4.7109375" customWidth="1"/>
    <col min="13824" max="13824" width="10.7109375" bestFit="1" customWidth="1"/>
    <col min="13825" max="13825" width="14.5703125" customWidth="1"/>
    <col min="13826" max="13826" width="4.7109375" customWidth="1"/>
    <col min="13827" max="13827" width="10.28515625" customWidth="1"/>
    <col min="13831" max="13831" width="7.7109375" customWidth="1"/>
    <col min="13832" max="13832" width="0" hidden="1" customWidth="1"/>
    <col min="13833" max="13833" width="33.85546875" customWidth="1"/>
    <col min="13835" max="13835" width="10.42578125" customWidth="1"/>
    <col min="13839" max="13839" width="18.7109375" customWidth="1"/>
    <col min="13843" max="13843" width="25.140625" customWidth="1"/>
    <col min="14074" max="14074" width="9" customWidth="1"/>
    <col min="14075" max="14075" width="12.140625" customWidth="1"/>
    <col min="14076" max="14076" width="37" customWidth="1"/>
    <col min="14077" max="14077" width="7.7109375" customWidth="1"/>
    <col min="14078" max="14078" width="15.140625" customWidth="1"/>
    <col min="14079" max="14079" width="4.7109375" customWidth="1"/>
    <col min="14080" max="14080" width="10.7109375" bestFit="1" customWidth="1"/>
    <col min="14081" max="14081" width="14.5703125" customWidth="1"/>
    <col min="14082" max="14082" width="4.7109375" customWidth="1"/>
    <col min="14083" max="14083" width="10.28515625" customWidth="1"/>
    <col min="14087" max="14087" width="7.7109375" customWidth="1"/>
    <col min="14088" max="14088" width="0" hidden="1" customWidth="1"/>
    <col min="14089" max="14089" width="33.85546875" customWidth="1"/>
    <col min="14091" max="14091" width="10.42578125" customWidth="1"/>
    <col min="14095" max="14095" width="18.7109375" customWidth="1"/>
    <col min="14099" max="14099" width="25.140625" customWidth="1"/>
    <col min="14330" max="14330" width="9" customWidth="1"/>
    <col min="14331" max="14331" width="12.140625" customWidth="1"/>
    <col min="14332" max="14332" width="37" customWidth="1"/>
    <col min="14333" max="14333" width="7.7109375" customWidth="1"/>
    <col min="14334" max="14334" width="15.140625" customWidth="1"/>
    <col min="14335" max="14335" width="4.7109375" customWidth="1"/>
    <col min="14336" max="14336" width="10.7109375" bestFit="1" customWidth="1"/>
    <col min="14337" max="14337" width="14.5703125" customWidth="1"/>
    <col min="14338" max="14338" width="4.7109375" customWidth="1"/>
    <col min="14339" max="14339" width="10.28515625" customWidth="1"/>
    <col min="14343" max="14343" width="7.7109375" customWidth="1"/>
    <col min="14344" max="14344" width="0" hidden="1" customWidth="1"/>
    <col min="14345" max="14345" width="33.85546875" customWidth="1"/>
    <col min="14347" max="14347" width="10.42578125" customWidth="1"/>
    <col min="14351" max="14351" width="18.7109375" customWidth="1"/>
    <col min="14355" max="14355" width="25.140625" customWidth="1"/>
    <col min="14586" max="14586" width="9" customWidth="1"/>
    <col min="14587" max="14587" width="12.140625" customWidth="1"/>
    <col min="14588" max="14588" width="37" customWidth="1"/>
    <col min="14589" max="14589" width="7.7109375" customWidth="1"/>
    <col min="14590" max="14590" width="15.140625" customWidth="1"/>
    <col min="14591" max="14591" width="4.7109375" customWidth="1"/>
    <col min="14592" max="14592" width="10.7109375" bestFit="1" customWidth="1"/>
    <col min="14593" max="14593" width="14.5703125" customWidth="1"/>
    <col min="14594" max="14594" width="4.7109375" customWidth="1"/>
    <col min="14595" max="14595" width="10.28515625" customWidth="1"/>
    <col min="14599" max="14599" width="7.7109375" customWidth="1"/>
    <col min="14600" max="14600" width="0" hidden="1" customWidth="1"/>
    <col min="14601" max="14601" width="33.85546875" customWidth="1"/>
    <col min="14603" max="14603" width="10.42578125" customWidth="1"/>
    <col min="14607" max="14607" width="18.7109375" customWidth="1"/>
    <col min="14611" max="14611" width="25.140625" customWidth="1"/>
    <col min="14842" max="14842" width="9" customWidth="1"/>
    <col min="14843" max="14843" width="12.140625" customWidth="1"/>
    <col min="14844" max="14844" width="37" customWidth="1"/>
    <col min="14845" max="14845" width="7.7109375" customWidth="1"/>
    <col min="14846" max="14846" width="15.140625" customWidth="1"/>
    <col min="14847" max="14847" width="4.7109375" customWidth="1"/>
    <col min="14848" max="14848" width="10.7109375" bestFit="1" customWidth="1"/>
    <col min="14849" max="14849" width="14.5703125" customWidth="1"/>
    <col min="14850" max="14850" width="4.7109375" customWidth="1"/>
    <col min="14851" max="14851" width="10.28515625" customWidth="1"/>
    <col min="14855" max="14855" width="7.7109375" customWidth="1"/>
    <col min="14856" max="14856" width="0" hidden="1" customWidth="1"/>
    <col min="14857" max="14857" width="33.85546875" customWidth="1"/>
    <col min="14859" max="14859" width="10.42578125" customWidth="1"/>
    <col min="14863" max="14863" width="18.7109375" customWidth="1"/>
    <col min="14867" max="14867" width="25.140625" customWidth="1"/>
    <col min="15098" max="15098" width="9" customWidth="1"/>
    <col min="15099" max="15099" width="12.140625" customWidth="1"/>
    <col min="15100" max="15100" width="37" customWidth="1"/>
    <col min="15101" max="15101" width="7.7109375" customWidth="1"/>
    <col min="15102" max="15102" width="15.140625" customWidth="1"/>
    <col min="15103" max="15103" width="4.7109375" customWidth="1"/>
    <col min="15104" max="15104" width="10.7109375" bestFit="1" customWidth="1"/>
    <col min="15105" max="15105" width="14.5703125" customWidth="1"/>
    <col min="15106" max="15106" width="4.7109375" customWidth="1"/>
    <col min="15107" max="15107" width="10.28515625" customWidth="1"/>
    <col min="15111" max="15111" width="7.7109375" customWidth="1"/>
    <col min="15112" max="15112" width="0" hidden="1" customWidth="1"/>
    <col min="15113" max="15113" width="33.85546875" customWidth="1"/>
    <col min="15115" max="15115" width="10.42578125" customWidth="1"/>
    <col min="15119" max="15119" width="18.7109375" customWidth="1"/>
    <col min="15123" max="15123" width="25.140625" customWidth="1"/>
    <col min="15354" max="15354" width="9" customWidth="1"/>
    <col min="15355" max="15355" width="12.140625" customWidth="1"/>
    <col min="15356" max="15356" width="37" customWidth="1"/>
    <col min="15357" max="15357" width="7.7109375" customWidth="1"/>
    <col min="15358" max="15358" width="15.140625" customWidth="1"/>
    <col min="15359" max="15359" width="4.7109375" customWidth="1"/>
    <col min="15360" max="15360" width="10.7109375" bestFit="1" customWidth="1"/>
    <col min="15361" max="15361" width="14.5703125" customWidth="1"/>
    <col min="15362" max="15362" width="4.7109375" customWidth="1"/>
    <col min="15363" max="15363" width="10.28515625" customWidth="1"/>
    <col min="15367" max="15367" width="7.7109375" customWidth="1"/>
    <col min="15368" max="15368" width="0" hidden="1" customWidth="1"/>
    <col min="15369" max="15369" width="33.85546875" customWidth="1"/>
    <col min="15371" max="15371" width="10.42578125" customWidth="1"/>
    <col min="15375" max="15375" width="18.7109375" customWidth="1"/>
    <col min="15379" max="15379" width="25.140625" customWidth="1"/>
    <col min="15610" max="15610" width="9" customWidth="1"/>
    <col min="15611" max="15611" width="12.140625" customWidth="1"/>
    <col min="15612" max="15612" width="37" customWidth="1"/>
    <col min="15613" max="15613" width="7.7109375" customWidth="1"/>
    <col min="15614" max="15614" width="15.140625" customWidth="1"/>
    <col min="15615" max="15615" width="4.7109375" customWidth="1"/>
    <col min="15616" max="15616" width="10.7109375" bestFit="1" customWidth="1"/>
    <col min="15617" max="15617" width="14.5703125" customWidth="1"/>
    <col min="15618" max="15618" width="4.7109375" customWidth="1"/>
    <col min="15619" max="15619" width="10.28515625" customWidth="1"/>
    <col min="15623" max="15623" width="7.7109375" customWidth="1"/>
    <col min="15624" max="15624" width="0" hidden="1" customWidth="1"/>
    <col min="15625" max="15625" width="33.85546875" customWidth="1"/>
    <col min="15627" max="15627" width="10.42578125" customWidth="1"/>
    <col min="15631" max="15631" width="18.7109375" customWidth="1"/>
    <col min="15635" max="15635" width="25.140625" customWidth="1"/>
    <col min="15866" max="15866" width="9" customWidth="1"/>
    <col min="15867" max="15867" width="12.140625" customWidth="1"/>
    <col min="15868" max="15868" width="37" customWidth="1"/>
    <col min="15869" max="15869" width="7.7109375" customWidth="1"/>
    <col min="15870" max="15870" width="15.140625" customWidth="1"/>
    <col min="15871" max="15871" width="4.7109375" customWidth="1"/>
    <col min="15872" max="15872" width="10.7109375" bestFit="1" customWidth="1"/>
    <col min="15873" max="15873" width="14.5703125" customWidth="1"/>
    <col min="15874" max="15874" width="4.7109375" customWidth="1"/>
    <col min="15875" max="15875" width="10.28515625" customWidth="1"/>
    <col min="15879" max="15879" width="7.7109375" customWidth="1"/>
    <col min="15880" max="15880" width="0" hidden="1" customWidth="1"/>
    <col min="15881" max="15881" width="33.85546875" customWidth="1"/>
    <col min="15883" max="15883" width="10.42578125" customWidth="1"/>
    <col min="15887" max="15887" width="18.7109375" customWidth="1"/>
    <col min="15891" max="15891" width="25.140625" customWidth="1"/>
    <col min="16122" max="16122" width="9" customWidth="1"/>
    <col min="16123" max="16123" width="12.140625" customWidth="1"/>
    <col min="16124" max="16124" width="37" customWidth="1"/>
    <col min="16125" max="16125" width="7.7109375" customWidth="1"/>
    <col min="16126" max="16126" width="15.140625" customWidth="1"/>
    <col min="16127" max="16127" width="4.7109375" customWidth="1"/>
    <col min="16128" max="16128" width="10.7109375" bestFit="1" customWidth="1"/>
    <col min="16129" max="16129" width="14.5703125" customWidth="1"/>
    <col min="16130" max="16130" width="4.7109375" customWidth="1"/>
    <col min="16131" max="16131" width="10.28515625" customWidth="1"/>
    <col min="16135" max="16135" width="7.7109375" customWidth="1"/>
    <col min="16136" max="16136" width="0" hidden="1" customWidth="1"/>
    <col min="16137" max="16137" width="33.85546875" customWidth="1"/>
    <col min="16139" max="16139" width="10.42578125" customWidth="1"/>
    <col min="16143" max="16143" width="18.7109375" customWidth="1"/>
    <col min="16147" max="16147" width="25.140625" customWidth="1"/>
  </cols>
  <sheetData>
    <row r="1" spans="1:14" ht="25.5" x14ac:dyDescent="0.35">
      <c r="A1" s="1" t="s">
        <v>210</v>
      </c>
      <c r="D1" s="7"/>
      <c r="E1" s="8"/>
      <c r="G1" s="9" t="s">
        <v>0</v>
      </c>
      <c r="H1" s="5"/>
      <c r="I1" s="5"/>
      <c r="M1" s="2" t="s">
        <v>0</v>
      </c>
    </row>
    <row r="2" spans="1:14" ht="18.75" x14ac:dyDescent="0.3">
      <c r="A2" s="1" t="s">
        <v>192</v>
      </c>
      <c r="D2" s="7"/>
      <c r="E2" s="5"/>
      <c r="G2" s="7"/>
      <c r="H2" s="5"/>
      <c r="I2" s="5"/>
    </row>
    <row r="3" spans="1:14" ht="18.75" x14ac:dyDescent="0.3">
      <c r="A3" s="1" t="s">
        <v>211</v>
      </c>
      <c r="C3" s="10"/>
      <c r="D3" s="7"/>
      <c r="E3" s="5"/>
      <c r="G3" s="7"/>
      <c r="H3" s="5"/>
      <c r="I3" s="5"/>
    </row>
    <row r="4" spans="1:14" ht="14.25" customHeight="1" x14ac:dyDescent="0.35">
      <c r="C4" s="11"/>
      <c r="D4" s="7"/>
      <c r="E4" s="5"/>
      <c r="G4" s="7"/>
      <c r="H4" s="5"/>
      <c r="I4" s="5"/>
      <c r="J4" s="12"/>
      <c r="K4" s="12"/>
    </row>
    <row r="5" spans="1:14" ht="17.25" customHeight="1" thickBot="1" x14ac:dyDescent="0.3">
      <c r="A5" s="13" t="s">
        <v>193</v>
      </c>
      <c r="C5" s="14"/>
      <c r="D5" s="15" t="s">
        <v>194</v>
      </c>
      <c r="E5" s="16"/>
      <c r="G5" s="15" t="s">
        <v>195</v>
      </c>
      <c r="H5" s="16"/>
      <c r="I5" s="17"/>
      <c r="J5" s="18" t="s">
        <v>196</v>
      </c>
      <c r="K5" s="19"/>
    </row>
    <row r="6" spans="1:14" ht="15" customHeight="1" x14ac:dyDescent="0.35">
      <c r="C6" s="11"/>
      <c r="D6" s="20" t="s">
        <v>197</v>
      </c>
      <c r="E6" s="20" t="s">
        <v>198</v>
      </c>
      <c r="G6" s="20" t="s">
        <v>197</v>
      </c>
      <c r="H6" s="20" t="s">
        <v>198</v>
      </c>
      <c r="I6" s="21"/>
    </row>
    <row r="7" spans="1:14" ht="15" customHeight="1" x14ac:dyDescent="0.35">
      <c r="C7" s="11"/>
      <c r="D7" s="22">
        <v>96245</v>
      </c>
      <c r="E7" s="23">
        <f>D7/J7</f>
        <v>0.65582986378472674</v>
      </c>
      <c r="G7" s="22">
        <v>50508</v>
      </c>
      <c r="H7" s="23">
        <f>G7/J7</f>
        <v>0.34417013621527326</v>
      </c>
      <c r="J7" s="22">
        <f>SUM(D7,G7)</f>
        <v>146753</v>
      </c>
      <c r="K7" s="22"/>
    </row>
    <row r="8" spans="1:14" ht="20.25" customHeight="1" x14ac:dyDescent="0.25">
      <c r="A8" s="4" t="s">
        <v>2</v>
      </c>
      <c r="C8" s="5"/>
      <c r="D8" s="7"/>
      <c r="G8" s="7"/>
      <c r="H8" s="5"/>
      <c r="N8" s="24"/>
    </row>
    <row r="9" spans="1:14" ht="14.25" customHeight="1" thickBot="1" x14ac:dyDescent="0.3">
      <c r="A9" s="21" t="s">
        <v>1</v>
      </c>
      <c r="C9" s="5"/>
      <c r="D9" s="15" t="s">
        <v>194</v>
      </c>
      <c r="E9" s="16"/>
      <c r="G9" s="15" t="s">
        <v>195</v>
      </c>
      <c r="H9" s="16"/>
      <c r="I9" s="17"/>
      <c r="J9" s="18" t="s">
        <v>196</v>
      </c>
      <c r="K9" s="19"/>
    </row>
    <row r="10" spans="1:14" ht="12.75" customHeight="1" x14ac:dyDescent="0.25">
      <c r="A10" s="12" t="s">
        <v>4</v>
      </c>
      <c r="C10" s="14" t="s">
        <v>5</v>
      </c>
      <c r="D10" s="20" t="s">
        <v>197</v>
      </c>
      <c r="E10" s="20" t="s">
        <v>198</v>
      </c>
      <c r="G10" s="20" t="s">
        <v>197</v>
      </c>
      <c r="H10" s="20" t="s">
        <v>198</v>
      </c>
      <c r="I10" s="25"/>
      <c r="J10" s="26"/>
      <c r="K10" s="26"/>
    </row>
    <row r="11" spans="1:14" ht="17.25" customHeight="1" x14ac:dyDescent="0.25">
      <c r="A11" s="6" t="s">
        <v>6</v>
      </c>
      <c r="B11" s="3"/>
      <c r="C11" s="3" t="s">
        <v>7</v>
      </c>
      <c r="D11" s="22">
        <v>315</v>
      </c>
      <c r="E11" s="23">
        <f>D11/J11</f>
        <v>0.33546325878594252</v>
      </c>
      <c r="G11" s="22">
        <v>624</v>
      </c>
      <c r="H11" s="23">
        <f>G11/J11</f>
        <v>0.66453674121405748</v>
      </c>
      <c r="J11" s="22">
        <f>D11+G11</f>
        <v>939</v>
      </c>
      <c r="K11" s="22"/>
    </row>
    <row r="12" spans="1:14" x14ac:dyDescent="0.25">
      <c r="A12" s="6" t="s">
        <v>8</v>
      </c>
      <c r="B12" s="3"/>
      <c r="C12" s="3" t="s">
        <v>9</v>
      </c>
      <c r="D12" s="22">
        <v>1583</v>
      </c>
      <c r="E12" s="23">
        <f t="shared" ref="E12:E22" si="0">D12/J12</f>
        <v>0.69674295774647887</v>
      </c>
      <c r="G12" s="22">
        <v>689</v>
      </c>
      <c r="H12" s="23">
        <f t="shared" ref="H12:H22" si="1">G12/J12</f>
        <v>0.30325704225352113</v>
      </c>
      <c r="J12" s="22">
        <f t="shared" ref="J12:J22" si="2">D12+G12</f>
        <v>2272</v>
      </c>
      <c r="K12" s="22"/>
    </row>
    <row r="13" spans="1:14" x14ac:dyDescent="0.25">
      <c r="A13" s="20">
        <v>129</v>
      </c>
      <c r="B13" s="3"/>
      <c r="C13" s="3" t="s">
        <v>10</v>
      </c>
      <c r="D13" s="22">
        <v>695</v>
      </c>
      <c r="E13" s="23">
        <f t="shared" si="0"/>
        <v>0.40762463343108507</v>
      </c>
      <c r="G13" s="22">
        <v>1010</v>
      </c>
      <c r="H13" s="23">
        <f t="shared" si="1"/>
        <v>0.59237536656891498</v>
      </c>
      <c r="J13" s="22">
        <f t="shared" si="2"/>
        <v>1705</v>
      </c>
      <c r="K13" s="22"/>
    </row>
    <row r="14" spans="1:14" x14ac:dyDescent="0.25">
      <c r="A14" s="6" t="s">
        <v>11</v>
      </c>
      <c r="B14" s="3"/>
      <c r="C14" s="3" t="s">
        <v>12</v>
      </c>
      <c r="D14" s="22">
        <v>5163</v>
      </c>
      <c r="E14" s="23">
        <f t="shared" si="0"/>
        <v>0.84945705824284301</v>
      </c>
      <c r="G14" s="22">
        <v>915</v>
      </c>
      <c r="H14" s="23">
        <f t="shared" si="1"/>
        <v>0.15054294175715696</v>
      </c>
      <c r="J14" s="22">
        <f t="shared" si="2"/>
        <v>6078</v>
      </c>
      <c r="K14" s="22"/>
    </row>
    <row r="15" spans="1:14" x14ac:dyDescent="0.25">
      <c r="A15" s="6" t="s">
        <v>13</v>
      </c>
      <c r="B15" s="3"/>
      <c r="C15" s="3" t="s">
        <v>14</v>
      </c>
      <c r="D15" s="22">
        <v>1298</v>
      </c>
      <c r="E15" s="23">
        <f t="shared" si="0"/>
        <v>0.50310077519379848</v>
      </c>
      <c r="G15" s="22">
        <v>1282</v>
      </c>
      <c r="H15" s="23">
        <f t="shared" si="1"/>
        <v>0.49689922480620152</v>
      </c>
      <c r="J15" s="22">
        <f t="shared" si="2"/>
        <v>2580</v>
      </c>
      <c r="K15" s="22"/>
    </row>
    <row r="16" spans="1:14" x14ac:dyDescent="0.25">
      <c r="A16" s="6" t="s">
        <v>15</v>
      </c>
      <c r="B16" s="3"/>
      <c r="C16" s="3" t="s">
        <v>16</v>
      </c>
      <c r="D16" s="22">
        <v>4054</v>
      </c>
      <c r="E16" s="23">
        <f t="shared" si="0"/>
        <v>0.71260326946739316</v>
      </c>
      <c r="G16" s="22">
        <v>1635</v>
      </c>
      <c r="H16" s="23">
        <f t="shared" si="1"/>
        <v>0.28739673053260678</v>
      </c>
      <c r="J16" s="22">
        <f t="shared" si="2"/>
        <v>5689</v>
      </c>
      <c r="K16" s="22"/>
    </row>
    <row r="17" spans="1:11" x14ac:dyDescent="0.25">
      <c r="A17" s="6" t="s">
        <v>17</v>
      </c>
      <c r="B17" s="3"/>
      <c r="C17" s="3" t="s">
        <v>18</v>
      </c>
      <c r="D17" s="22">
        <v>1832</v>
      </c>
      <c r="E17" s="23">
        <f t="shared" si="0"/>
        <v>0.67352941176470593</v>
      </c>
      <c r="G17" s="22">
        <v>888</v>
      </c>
      <c r="H17" s="23">
        <f t="shared" si="1"/>
        <v>0.32647058823529412</v>
      </c>
      <c r="J17" s="22">
        <f t="shared" si="2"/>
        <v>2720</v>
      </c>
      <c r="K17" s="22"/>
    </row>
    <row r="18" spans="1:11" x14ac:dyDescent="0.25">
      <c r="A18" s="6" t="s">
        <v>19</v>
      </c>
      <c r="B18" s="3"/>
      <c r="C18" s="3" t="s">
        <v>20</v>
      </c>
      <c r="D18" s="22">
        <v>1903</v>
      </c>
      <c r="E18" s="23">
        <f t="shared" si="0"/>
        <v>0.70980977247295785</v>
      </c>
      <c r="G18" s="22">
        <v>778</v>
      </c>
      <c r="H18" s="23">
        <f t="shared" si="1"/>
        <v>0.29019022752704215</v>
      </c>
      <c r="J18" s="22">
        <f t="shared" si="2"/>
        <v>2681</v>
      </c>
      <c r="K18" s="22"/>
    </row>
    <row r="19" spans="1:11" x14ac:dyDescent="0.25">
      <c r="A19" s="6" t="s">
        <v>21</v>
      </c>
      <c r="B19" s="3"/>
      <c r="C19" s="3" t="s">
        <v>22</v>
      </c>
      <c r="D19" s="22">
        <v>9961</v>
      </c>
      <c r="E19" s="23">
        <f t="shared" si="0"/>
        <v>0.84608850760214049</v>
      </c>
      <c r="G19" s="22">
        <v>1812</v>
      </c>
      <c r="H19" s="23">
        <f t="shared" si="1"/>
        <v>0.15391149239785951</v>
      </c>
      <c r="J19" s="22">
        <f t="shared" si="2"/>
        <v>11773</v>
      </c>
      <c r="K19" s="22"/>
    </row>
    <row r="20" spans="1:11" x14ac:dyDescent="0.25">
      <c r="A20" s="20">
        <v>127</v>
      </c>
      <c r="B20" s="3"/>
      <c r="C20" s="3" t="s">
        <v>23</v>
      </c>
      <c r="D20" s="22">
        <v>508</v>
      </c>
      <c r="E20" s="23">
        <f t="shared" si="0"/>
        <v>0.50396825396825395</v>
      </c>
      <c r="G20" s="22">
        <v>500</v>
      </c>
      <c r="H20" s="23">
        <f t="shared" si="1"/>
        <v>0.49603174603174605</v>
      </c>
      <c r="J20" s="22">
        <f t="shared" si="2"/>
        <v>1008</v>
      </c>
      <c r="K20" s="22"/>
    </row>
    <row r="21" spans="1:11" x14ac:dyDescent="0.25">
      <c r="A21" s="6" t="s">
        <v>24</v>
      </c>
      <c r="B21" s="3"/>
      <c r="C21" s="3" t="s">
        <v>215</v>
      </c>
      <c r="D21" s="22">
        <v>8286</v>
      </c>
      <c r="E21" s="23">
        <f t="shared" si="0"/>
        <v>0.92850739578664276</v>
      </c>
      <c r="G21" s="22">
        <v>638</v>
      </c>
      <c r="H21" s="23">
        <f t="shared" si="1"/>
        <v>7.1492604213357236E-2</v>
      </c>
      <c r="J21" s="22">
        <f t="shared" si="2"/>
        <v>8924</v>
      </c>
      <c r="K21" s="22"/>
    </row>
    <row r="22" spans="1:11" x14ac:dyDescent="0.25">
      <c r="A22" s="6" t="s">
        <v>25</v>
      </c>
      <c r="B22" s="3"/>
      <c r="C22" s="3" t="s">
        <v>26</v>
      </c>
      <c r="D22" s="22">
        <v>1788</v>
      </c>
      <c r="E22" s="23">
        <f t="shared" si="0"/>
        <v>0.73823286540049549</v>
      </c>
      <c r="G22" s="22">
        <v>634</v>
      </c>
      <c r="H22" s="23">
        <f t="shared" si="1"/>
        <v>0.26176713459950451</v>
      </c>
      <c r="J22" s="22">
        <f t="shared" si="2"/>
        <v>2422</v>
      </c>
      <c r="K22" s="22"/>
    </row>
    <row r="23" spans="1:11" x14ac:dyDescent="0.25">
      <c r="A23" s="27"/>
      <c r="B23" s="27"/>
      <c r="C23" s="5"/>
      <c r="E23" s="23"/>
      <c r="H23" s="23"/>
      <c r="I23" s="5"/>
    </row>
    <row r="24" spans="1:11" x14ac:dyDescent="0.25">
      <c r="A24" s="27"/>
      <c r="B24" s="27"/>
      <c r="C24" s="21" t="s">
        <v>27</v>
      </c>
      <c r="D24" s="28">
        <f>SUM(D11:D23)</f>
        <v>37386</v>
      </c>
      <c r="E24" s="29">
        <f>D24/J24</f>
        <v>0.76624787358324287</v>
      </c>
      <c r="F24" s="5"/>
      <c r="G24" s="28">
        <f>SUM(G11:G23)</f>
        <v>11405</v>
      </c>
      <c r="H24" s="29">
        <f>G24/J24</f>
        <v>0.23375212641675719</v>
      </c>
      <c r="I24" s="5"/>
      <c r="J24" s="28">
        <f>SUM(J11:J23)</f>
        <v>48791</v>
      </c>
      <c r="K24" s="28"/>
    </row>
    <row r="25" spans="1:11" x14ac:dyDescent="0.25">
      <c r="C25" s="5"/>
      <c r="D25" s="7"/>
      <c r="G25" s="7"/>
      <c r="H25" s="5"/>
    </row>
    <row r="26" spans="1:11" ht="15.75" x14ac:dyDescent="0.25">
      <c r="A26" s="4" t="s">
        <v>3</v>
      </c>
      <c r="C26" s="5"/>
      <c r="D26" s="7"/>
      <c r="G26" s="7"/>
      <c r="H26" s="5"/>
    </row>
    <row r="27" spans="1:11" ht="14.25" customHeight="1" x14ac:dyDescent="0.25">
      <c r="C27" s="5"/>
      <c r="D27" s="7"/>
      <c r="E27" s="5"/>
      <c r="G27" s="7"/>
      <c r="H27" s="5"/>
      <c r="I27" s="5"/>
      <c r="J27" s="21"/>
      <c r="K27" s="21"/>
    </row>
    <row r="28" spans="1:11" ht="12.75" customHeight="1" thickBot="1" x14ac:dyDescent="0.3">
      <c r="A28" s="21" t="s">
        <v>1</v>
      </c>
      <c r="C28" s="5"/>
      <c r="D28" s="15" t="s">
        <v>194</v>
      </c>
      <c r="E28" s="16"/>
      <c r="G28" s="15" t="s">
        <v>195</v>
      </c>
      <c r="H28" s="16"/>
      <c r="I28" s="17"/>
      <c r="J28" s="18" t="s">
        <v>196</v>
      </c>
      <c r="K28" s="19"/>
    </row>
    <row r="29" spans="1:11" x14ac:dyDescent="0.25">
      <c r="A29" s="12" t="s">
        <v>4</v>
      </c>
      <c r="C29" s="14" t="s">
        <v>5</v>
      </c>
      <c r="D29" s="20" t="s">
        <v>197</v>
      </c>
      <c r="E29" s="20" t="s">
        <v>198</v>
      </c>
      <c r="G29" s="20" t="s">
        <v>197</v>
      </c>
      <c r="H29" s="20" t="s">
        <v>198</v>
      </c>
      <c r="I29" s="21"/>
      <c r="J29" s="26"/>
      <c r="K29" s="26"/>
    </row>
    <row r="30" spans="1:11" x14ac:dyDescent="0.25">
      <c r="A30" s="20">
        <v>103</v>
      </c>
      <c r="B30" s="3"/>
      <c r="C30" s="3" t="s">
        <v>28</v>
      </c>
      <c r="D30" s="22">
        <v>460</v>
      </c>
      <c r="E30" s="23">
        <f t="shared" ref="E30:E35" si="3">D30/J30</f>
        <v>0.56372549019607843</v>
      </c>
      <c r="G30" s="22">
        <v>356</v>
      </c>
      <c r="H30" s="23">
        <f t="shared" ref="H30:H35" si="4">G30/J30</f>
        <v>0.43627450980392157</v>
      </c>
      <c r="J30" s="22">
        <f t="shared" ref="J30:J35" si="5">D30+G30</f>
        <v>816</v>
      </c>
      <c r="K30" s="22"/>
    </row>
    <row r="31" spans="1:11" x14ac:dyDescent="0.25">
      <c r="A31" s="20">
        <v>106</v>
      </c>
      <c r="B31" s="3"/>
      <c r="C31" s="3" t="s">
        <v>29</v>
      </c>
      <c r="D31" s="22">
        <v>294</v>
      </c>
      <c r="E31" s="23">
        <f t="shared" si="3"/>
        <v>0.4375</v>
      </c>
      <c r="G31" s="22">
        <v>378</v>
      </c>
      <c r="H31" s="23">
        <f t="shared" si="4"/>
        <v>0.5625</v>
      </c>
      <c r="J31" s="22">
        <f t="shared" si="5"/>
        <v>672</v>
      </c>
      <c r="K31" s="22"/>
    </row>
    <row r="32" spans="1:11" x14ac:dyDescent="0.25">
      <c r="A32" s="6" t="s">
        <v>30</v>
      </c>
      <c r="B32" s="3"/>
      <c r="C32" s="3" t="s">
        <v>31</v>
      </c>
      <c r="D32" s="22">
        <v>2800</v>
      </c>
      <c r="E32" s="23">
        <f t="shared" si="3"/>
        <v>0.63276836158192096</v>
      </c>
      <c r="G32" s="22">
        <v>1625</v>
      </c>
      <c r="H32" s="23">
        <f t="shared" si="4"/>
        <v>0.3672316384180791</v>
      </c>
      <c r="J32" s="22">
        <f t="shared" si="5"/>
        <v>4425</v>
      </c>
      <c r="K32" s="22"/>
    </row>
    <row r="33" spans="1:11" x14ac:dyDescent="0.25">
      <c r="A33" s="6" t="s">
        <v>32</v>
      </c>
      <c r="B33" s="3"/>
      <c r="C33" s="3" t="s">
        <v>33</v>
      </c>
      <c r="D33" s="22">
        <v>1804</v>
      </c>
      <c r="E33" s="23">
        <f t="shared" si="3"/>
        <v>0.61844360644497776</v>
      </c>
      <c r="G33" s="22">
        <v>1113</v>
      </c>
      <c r="H33" s="23">
        <f t="shared" si="4"/>
        <v>0.3815563935550223</v>
      </c>
      <c r="J33" s="22">
        <f t="shared" si="5"/>
        <v>2917</v>
      </c>
      <c r="K33" s="22"/>
    </row>
    <row r="34" spans="1:11" x14ac:dyDescent="0.25">
      <c r="A34" s="6" t="s">
        <v>34</v>
      </c>
      <c r="B34" s="3"/>
      <c r="C34" s="3" t="s">
        <v>35</v>
      </c>
      <c r="D34" s="22">
        <v>197</v>
      </c>
      <c r="E34" s="23">
        <f t="shared" si="3"/>
        <v>0.4020408163265306</v>
      </c>
      <c r="G34" s="22">
        <v>293</v>
      </c>
      <c r="H34" s="23">
        <f t="shared" si="4"/>
        <v>0.59795918367346934</v>
      </c>
      <c r="J34" s="22">
        <f t="shared" si="5"/>
        <v>490</v>
      </c>
      <c r="K34" s="22"/>
    </row>
    <row r="35" spans="1:11" x14ac:dyDescent="0.25">
      <c r="A35" s="6" t="s">
        <v>36</v>
      </c>
      <c r="B35" s="3"/>
      <c r="C35" s="3" t="s">
        <v>37</v>
      </c>
      <c r="D35" s="22">
        <v>1199</v>
      </c>
      <c r="E35" s="23">
        <f t="shared" si="3"/>
        <v>0.56851588430535804</v>
      </c>
      <c r="G35" s="22">
        <v>910</v>
      </c>
      <c r="H35" s="23">
        <f t="shared" si="4"/>
        <v>0.43148411569464201</v>
      </c>
      <c r="J35" s="22">
        <f t="shared" si="5"/>
        <v>2109</v>
      </c>
      <c r="K35" s="22"/>
    </row>
    <row r="36" spans="1:11" x14ac:dyDescent="0.25">
      <c r="A36" s="5" t="s">
        <v>199</v>
      </c>
      <c r="D36" s="22"/>
      <c r="K36" s="22"/>
    </row>
    <row r="37" spans="1:11" x14ac:dyDescent="0.25">
      <c r="A37" s="5" t="s">
        <v>212</v>
      </c>
      <c r="D37" s="30"/>
      <c r="E37" s="30"/>
      <c r="G37" s="31"/>
      <c r="I37" s="30"/>
      <c r="K37" s="22"/>
    </row>
    <row r="38" spans="1:11" x14ac:dyDescent="0.25">
      <c r="D38" s="30"/>
      <c r="E38" s="30"/>
      <c r="G38" s="31"/>
      <c r="I38" s="30"/>
      <c r="K38" s="22"/>
    </row>
    <row r="39" spans="1:11" ht="15.75" x14ac:dyDescent="0.25">
      <c r="A39" s="4" t="s">
        <v>50</v>
      </c>
      <c r="C39" s="5"/>
      <c r="D39" s="30"/>
      <c r="E39" s="21"/>
      <c r="G39" s="30"/>
      <c r="H39" s="21"/>
      <c r="I39" s="21"/>
      <c r="K39" s="22"/>
    </row>
    <row r="40" spans="1:11" ht="15.75" thickBot="1" x14ac:dyDescent="0.3">
      <c r="A40" s="21" t="s">
        <v>1</v>
      </c>
      <c r="C40" s="5"/>
      <c r="D40" s="15" t="s">
        <v>194</v>
      </c>
      <c r="E40" s="16"/>
      <c r="G40" s="15" t="s">
        <v>195</v>
      </c>
      <c r="H40" s="16"/>
      <c r="I40" s="17"/>
      <c r="J40" s="18" t="s">
        <v>196</v>
      </c>
      <c r="K40" s="22"/>
    </row>
    <row r="41" spans="1:11" x14ac:dyDescent="0.25">
      <c r="A41" s="12" t="s">
        <v>4</v>
      </c>
      <c r="C41" s="14" t="s">
        <v>5</v>
      </c>
      <c r="D41" s="20" t="s">
        <v>197</v>
      </c>
      <c r="E41" s="20" t="s">
        <v>198</v>
      </c>
      <c r="G41" s="20" t="s">
        <v>197</v>
      </c>
      <c r="H41" s="20" t="s">
        <v>198</v>
      </c>
      <c r="I41" s="21"/>
      <c r="J41" s="26"/>
    </row>
    <row r="42" spans="1:11" ht="15" customHeight="1" x14ac:dyDescent="0.25">
      <c r="A42" s="20">
        <v>114</v>
      </c>
      <c r="B42" s="3"/>
      <c r="C42" s="3" t="s">
        <v>38</v>
      </c>
      <c r="D42" s="22">
        <v>1296</v>
      </c>
      <c r="E42" s="23">
        <f t="shared" ref="E42:E69" si="6">D42/J42</f>
        <v>0.62669245647969052</v>
      </c>
      <c r="G42" s="22">
        <v>772</v>
      </c>
      <c r="H42" s="23">
        <f t="shared" ref="H42:H69" si="7">G42/J42</f>
        <v>0.37330754352030948</v>
      </c>
      <c r="J42" s="22">
        <f t="shared" ref="J42:J69" si="8">D42+G42</f>
        <v>2068</v>
      </c>
    </row>
    <row r="43" spans="1:11" ht="15" customHeight="1" x14ac:dyDescent="0.25">
      <c r="A43" s="6" t="s">
        <v>39</v>
      </c>
      <c r="B43" s="3"/>
      <c r="C43" s="3" t="s">
        <v>40</v>
      </c>
      <c r="D43" s="22">
        <v>1382</v>
      </c>
      <c r="E43" s="23">
        <f t="shared" si="6"/>
        <v>0.6467009826860084</v>
      </c>
      <c r="G43" s="22">
        <v>755</v>
      </c>
      <c r="H43" s="23">
        <f t="shared" si="7"/>
        <v>0.3532990173139916</v>
      </c>
      <c r="J43" s="22">
        <f t="shared" si="8"/>
        <v>2137</v>
      </c>
    </row>
    <row r="44" spans="1:11" ht="15" customHeight="1" x14ac:dyDescent="0.25">
      <c r="A44" s="20">
        <v>110</v>
      </c>
      <c r="B44" s="3"/>
      <c r="C44" s="3" t="s">
        <v>41</v>
      </c>
      <c r="D44" s="22">
        <v>617</v>
      </c>
      <c r="E44" s="23">
        <f t="shared" si="6"/>
        <v>0.53839441535776611</v>
      </c>
      <c r="G44" s="22">
        <v>529</v>
      </c>
      <c r="H44" s="23">
        <f t="shared" si="7"/>
        <v>0.46160558464223383</v>
      </c>
      <c r="J44" s="22">
        <f t="shared" si="8"/>
        <v>1146</v>
      </c>
    </row>
    <row r="45" spans="1:11" ht="15" customHeight="1" x14ac:dyDescent="0.25">
      <c r="A45" s="20">
        <v>124</v>
      </c>
      <c r="B45" s="3"/>
      <c r="C45" s="3" t="s">
        <v>42</v>
      </c>
      <c r="D45" s="22">
        <v>507</v>
      </c>
      <c r="E45" s="23">
        <f t="shared" si="6"/>
        <v>0.52214212152420181</v>
      </c>
      <c r="G45" s="22">
        <v>464</v>
      </c>
      <c r="H45" s="23">
        <f t="shared" si="7"/>
        <v>0.47785787847579814</v>
      </c>
      <c r="J45" s="22">
        <f t="shared" si="8"/>
        <v>971</v>
      </c>
      <c r="K45" s="19"/>
    </row>
    <row r="46" spans="1:11" ht="15" customHeight="1" x14ac:dyDescent="0.25">
      <c r="A46" s="6" t="s">
        <v>43</v>
      </c>
      <c r="B46" s="3"/>
      <c r="C46" s="3" t="s">
        <v>44</v>
      </c>
      <c r="D46" s="22">
        <v>211</v>
      </c>
      <c r="E46" s="23">
        <f t="shared" si="6"/>
        <v>0.51338199513381999</v>
      </c>
      <c r="G46" s="22">
        <v>200</v>
      </c>
      <c r="H46" s="23">
        <f t="shared" si="7"/>
        <v>0.48661800486618007</v>
      </c>
      <c r="J46" s="22">
        <f t="shared" si="8"/>
        <v>411</v>
      </c>
      <c r="K46" s="26"/>
    </row>
    <row r="47" spans="1:11" ht="15" customHeight="1" x14ac:dyDescent="0.25">
      <c r="A47" s="6" t="s">
        <v>45</v>
      </c>
      <c r="B47" s="3"/>
      <c r="C47" s="3" t="s">
        <v>46</v>
      </c>
      <c r="D47" s="22">
        <v>746</v>
      </c>
      <c r="E47" s="23">
        <f t="shared" si="6"/>
        <v>0.43574766355140188</v>
      </c>
      <c r="G47" s="22">
        <v>966</v>
      </c>
      <c r="H47" s="23">
        <f t="shared" si="7"/>
        <v>0.56425233644859818</v>
      </c>
      <c r="J47" s="22">
        <f t="shared" si="8"/>
        <v>1712</v>
      </c>
      <c r="K47" s="22"/>
    </row>
    <row r="48" spans="1:11" ht="15" customHeight="1" x14ac:dyDescent="0.25">
      <c r="A48" s="6">
        <v>108</v>
      </c>
      <c r="B48" s="3"/>
      <c r="C48" s="3" t="s">
        <v>47</v>
      </c>
      <c r="D48" s="22">
        <v>270</v>
      </c>
      <c r="E48" s="23">
        <f t="shared" si="6"/>
        <v>0.42654028436018959</v>
      </c>
      <c r="G48" s="22">
        <v>363</v>
      </c>
      <c r="H48" s="23">
        <f t="shared" si="7"/>
        <v>0.57345971563981046</v>
      </c>
      <c r="J48" s="22">
        <f t="shared" si="8"/>
        <v>633</v>
      </c>
      <c r="K48" s="22"/>
    </row>
    <row r="49" spans="1:11" ht="15" customHeight="1" x14ac:dyDescent="0.25">
      <c r="A49" s="6" t="s">
        <v>48</v>
      </c>
      <c r="B49" s="3"/>
      <c r="C49" s="3" t="s">
        <v>49</v>
      </c>
      <c r="D49" s="22">
        <v>367</v>
      </c>
      <c r="E49" s="23">
        <f t="shared" si="6"/>
        <v>0.52654232424677183</v>
      </c>
      <c r="G49" s="22">
        <v>330</v>
      </c>
      <c r="H49" s="23">
        <f t="shared" si="7"/>
        <v>0.47345767575322811</v>
      </c>
      <c r="J49" s="22">
        <f t="shared" si="8"/>
        <v>697</v>
      </c>
      <c r="K49" s="22"/>
    </row>
    <row r="50" spans="1:11" ht="15" customHeight="1" x14ac:dyDescent="0.25">
      <c r="A50" s="20">
        <v>122</v>
      </c>
      <c r="B50" s="3"/>
      <c r="C50" s="3" t="s">
        <v>51</v>
      </c>
      <c r="D50" s="22">
        <v>405</v>
      </c>
      <c r="E50" s="23">
        <f t="shared" si="6"/>
        <v>0.39628180039138944</v>
      </c>
      <c r="G50" s="22">
        <v>617</v>
      </c>
      <c r="H50" s="23">
        <f t="shared" si="7"/>
        <v>0.60371819960861062</v>
      </c>
      <c r="J50" s="22">
        <f t="shared" si="8"/>
        <v>1022</v>
      </c>
      <c r="K50" s="22"/>
    </row>
    <row r="51" spans="1:11" ht="15" customHeight="1" x14ac:dyDescent="0.25">
      <c r="A51" s="20">
        <v>140</v>
      </c>
      <c r="B51" s="3"/>
      <c r="C51" s="3" t="s">
        <v>52</v>
      </c>
      <c r="D51" s="22">
        <v>232</v>
      </c>
      <c r="E51" s="23">
        <f t="shared" si="6"/>
        <v>0.39862542955326463</v>
      </c>
      <c r="G51" s="22">
        <v>350</v>
      </c>
      <c r="H51" s="23">
        <f t="shared" si="7"/>
        <v>0.60137457044673537</v>
      </c>
      <c r="J51" s="22">
        <f t="shared" si="8"/>
        <v>582</v>
      </c>
      <c r="K51" s="22"/>
    </row>
    <row r="52" spans="1:11" ht="15" customHeight="1" x14ac:dyDescent="0.25">
      <c r="A52" s="6" t="s">
        <v>53</v>
      </c>
      <c r="B52" s="3"/>
      <c r="C52" s="3" t="s">
        <v>54</v>
      </c>
      <c r="D52" s="22">
        <v>1499</v>
      </c>
      <c r="E52" s="23">
        <f t="shared" si="6"/>
        <v>0.59484126984126984</v>
      </c>
      <c r="G52" s="22">
        <v>1021</v>
      </c>
      <c r="H52" s="23">
        <f t="shared" si="7"/>
        <v>0.40515873015873016</v>
      </c>
      <c r="J52" s="22">
        <f t="shared" si="8"/>
        <v>2520</v>
      </c>
      <c r="K52" s="22"/>
    </row>
    <row r="53" spans="1:11" ht="15" customHeight="1" x14ac:dyDescent="0.25">
      <c r="A53" s="6" t="s">
        <v>55</v>
      </c>
      <c r="B53" s="3"/>
      <c r="C53" s="3" t="s">
        <v>56</v>
      </c>
      <c r="D53" s="22">
        <v>404</v>
      </c>
      <c r="E53" s="23">
        <f t="shared" si="6"/>
        <v>0.44201312910284463</v>
      </c>
      <c r="G53" s="22">
        <v>510</v>
      </c>
      <c r="H53" s="23">
        <f t="shared" si="7"/>
        <v>0.55798687089715537</v>
      </c>
      <c r="J53" s="22">
        <f t="shared" si="8"/>
        <v>914</v>
      </c>
      <c r="K53" s="22"/>
    </row>
    <row r="54" spans="1:11" ht="15" customHeight="1" x14ac:dyDescent="0.25">
      <c r="A54" s="6" t="s">
        <v>57</v>
      </c>
      <c r="B54" s="3"/>
      <c r="C54" s="3" t="s">
        <v>58</v>
      </c>
      <c r="D54" s="22">
        <v>250</v>
      </c>
      <c r="E54" s="23">
        <f t="shared" si="6"/>
        <v>0.36496350364963503</v>
      </c>
      <c r="G54" s="22">
        <v>435</v>
      </c>
      <c r="H54" s="23">
        <f t="shared" si="7"/>
        <v>0.63503649635036497</v>
      </c>
      <c r="J54" s="22">
        <f t="shared" si="8"/>
        <v>685</v>
      </c>
      <c r="K54" s="22"/>
    </row>
    <row r="55" spans="1:11" ht="15" customHeight="1" x14ac:dyDescent="0.25">
      <c r="A55" s="20">
        <v>116</v>
      </c>
      <c r="B55" s="3"/>
      <c r="C55" s="3" t="s">
        <v>59</v>
      </c>
      <c r="D55" s="22">
        <v>376</v>
      </c>
      <c r="E55" s="23">
        <f t="shared" si="6"/>
        <v>0.39085239085239087</v>
      </c>
      <c r="G55" s="22">
        <v>586</v>
      </c>
      <c r="H55" s="23">
        <f t="shared" si="7"/>
        <v>0.60914760914760913</v>
      </c>
      <c r="J55" s="22">
        <f t="shared" si="8"/>
        <v>962</v>
      </c>
      <c r="K55" s="22"/>
    </row>
    <row r="56" spans="1:11" ht="15" customHeight="1" x14ac:dyDescent="0.25">
      <c r="A56" s="6" t="s">
        <v>60</v>
      </c>
      <c r="B56" s="3"/>
      <c r="C56" s="3" t="s">
        <v>61</v>
      </c>
      <c r="D56" s="22">
        <v>357</v>
      </c>
      <c r="E56" s="23">
        <f t="shared" si="6"/>
        <v>0.49721448467966572</v>
      </c>
      <c r="G56" s="22">
        <v>361</v>
      </c>
      <c r="H56" s="23">
        <f t="shared" si="7"/>
        <v>0.50278551532033422</v>
      </c>
      <c r="J56" s="22">
        <f t="shared" si="8"/>
        <v>718</v>
      </c>
      <c r="K56" s="22"/>
    </row>
    <row r="57" spans="1:11" x14ac:dyDescent="0.25">
      <c r="A57" s="20">
        <v>105</v>
      </c>
      <c r="B57" s="3"/>
      <c r="C57" s="3" t="s">
        <v>62</v>
      </c>
      <c r="D57" s="22">
        <v>420</v>
      </c>
      <c r="E57" s="23">
        <f t="shared" si="6"/>
        <v>0.45751633986928103</v>
      </c>
      <c r="G57" s="22">
        <v>498</v>
      </c>
      <c r="H57" s="23">
        <f t="shared" si="7"/>
        <v>0.54248366013071891</v>
      </c>
      <c r="J57" s="22">
        <f t="shared" si="8"/>
        <v>918</v>
      </c>
      <c r="K57" s="22"/>
    </row>
    <row r="58" spans="1:11" x14ac:dyDescent="0.25">
      <c r="A58" s="20">
        <v>131</v>
      </c>
      <c r="B58" s="3"/>
      <c r="C58" s="3" t="s">
        <v>200</v>
      </c>
      <c r="D58" s="22">
        <v>401</v>
      </c>
      <c r="E58" s="23">
        <f t="shared" si="6"/>
        <v>0.48724179829890646</v>
      </c>
      <c r="G58" s="22">
        <v>422</v>
      </c>
      <c r="H58" s="23">
        <f t="shared" si="7"/>
        <v>0.51275820170109354</v>
      </c>
      <c r="J58" s="22">
        <f t="shared" si="8"/>
        <v>823</v>
      </c>
      <c r="K58" s="22"/>
    </row>
    <row r="59" spans="1:11" x14ac:dyDescent="0.25">
      <c r="A59" s="20">
        <v>118</v>
      </c>
      <c r="B59" s="3"/>
      <c r="C59" s="3" t="s">
        <v>201</v>
      </c>
      <c r="D59" s="22">
        <v>644</v>
      </c>
      <c r="E59" s="23">
        <f t="shared" si="6"/>
        <v>0.37075417386298215</v>
      </c>
      <c r="G59" s="22">
        <v>1093</v>
      </c>
      <c r="H59" s="23">
        <f t="shared" si="7"/>
        <v>0.62924582613701785</v>
      </c>
      <c r="J59" s="22">
        <f t="shared" si="8"/>
        <v>1737</v>
      </c>
      <c r="K59" s="22"/>
    </row>
    <row r="60" spans="1:11" x14ac:dyDescent="0.25">
      <c r="A60" s="20">
        <v>112</v>
      </c>
      <c r="B60" s="3"/>
      <c r="C60" s="3" t="s">
        <v>63</v>
      </c>
      <c r="D60" s="22">
        <v>1778</v>
      </c>
      <c r="E60" s="23">
        <f t="shared" si="6"/>
        <v>0.52402004126142054</v>
      </c>
      <c r="G60" s="22">
        <v>1615</v>
      </c>
      <c r="H60" s="23">
        <f t="shared" si="7"/>
        <v>0.4759799587385794</v>
      </c>
      <c r="J60" s="22">
        <f t="shared" si="8"/>
        <v>3393</v>
      </c>
      <c r="K60" s="22"/>
    </row>
    <row r="61" spans="1:11" x14ac:dyDescent="0.25">
      <c r="A61" s="20">
        <v>120</v>
      </c>
      <c r="B61" s="3"/>
      <c r="C61" s="3" t="s">
        <v>64</v>
      </c>
      <c r="D61" s="22">
        <v>241</v>
      </c>
      <c r="E61" s="23">
        <f t="shared" si="6"/>
        <v>0.50103950103950101</v>
      </c>
      <c r="G61" s="22">
        <v>240</v>
      </c>
      <c r="H61" s="23">
        <f t="shared" si="7"/>
        <v>0.49896049896049899</v>
      </c>
      <c r="J61" s="22">
        <f t="shared" si="8"/>
        <v>481</v>
      </c>
      <c r="K61" s="22"/>
    </row>
    <row r="62" spans="1:11" x14ac:dyDescent="0.25">
      <c r="A62" s="20">
        <v>121</v>
      </c>
      <c r="B62" s="3"/>
      <c r="C62" s="3" t="s">
        <v>202</v>
      </c>
      <c r="D62" s="22">
        <v>2067</v>
      </c>
      <c r="E62" s="23">
        <f t="shared" si="6"/>
        <v>0.73506401137980082</v>
      </c>
      <c r="G62" s="22">
        <v>745</v>
      </c>
      <c r="H62" s="23">
        <f t="shared" si="7"/>
        <v>0.26493598862019913</v>
      </c>
      <c r="J62" s="22">
        <f t="shared" si="8"/>
        <v>2812</v>
      </c>
      <c r="K62" s="22"/>
    </row>
    <row r="63" spans="1:11" x14ac:dyDescent="0.25">
      <c r="A63" s="6" t="s">
        <v>65</v>
      </c>
      <c r="B63" s="3"/>
      <c r="C63" s="3" t="s">
        <v>66</v>
      </c>
      <c r="D63" s="22">
        <v>916</v>
      </c>
      <c r="E63" s="23">
        <f t="shared" si="6"/>
        <v>0.70843000773395204</v>
      </c>
      <c r="G63" s="22">
        <v>377</v>
      </c>
      <c r="H63" s="23">
        <f t="shared" si="7"/>
        <v>0.29156999226604796</v>
      </c>
      <c r="J63" s="22">
        <f t="shared" si="8"/>
        <v>1293</v>
      </c>
      <c r="K63" s="22"/>
    </row>
    <row r="64" spans="1:11" x14ac:dyDescent="0.25">
      <c r="A64" s="20">
        <v>130</v>
      </c>
      <c r="B64" s="3"/>
      <c r="C64" s="3" t="s">
        <v>67</v>
      </c>
      <c r="D64" s="22">
        <v>830</v>
      </c>
      <c r="E64" s="23">
        <f t="shared" si="6"/>
        <v>0.71986123156981785</v>
      </c>
      <c r="G64" s="22">
        <v>323</v>
      </c>
      <c r="H64" s="23">
        <f t="shared" si="7"/>
        <v>0.28013876843018215</v>
      </c>
      <c r="J64" s="22">
        <f t="shared" si="8"/>
        <v>1153</v>
      </c>
      <c r="K64" s="22"/>
    </row>
    <row r="65" spans="1:11" x14ac:dyDescent="0.25">
      <c r="A65" s="20">
        <v>115</v>
      </c>
      <c r="B65" s="3"/>
      <c r="C65" s="3" t="s">
        <v>68</v>
      </c>
      <c r="D65" s="22">
        <v>305</v>
      </c>
      <c r="E65" s="23">
        <f t="shared" si="6"/>
        <v>0.41160593792172739</v>
      </c>
      <c r="G65" s="22">
        <v>436</v>
      </c>
      <c r="H65" s="23">
        <f t="shared" si="7"/>
        <v>0.58839406207827261</v>
      </c>
      <c r="J65" s="22">
        <f t="shared" si="8"/>
        <v>741</v>
      </c>
      <c r="K65" s="22"/>
    </row>
    <row r="66" spans="1:11" x14ac:dyDescent="0.25">
      <c r="A66" s="20">
        <v>107</v>
      </c>
      <c r="B66" s="3"/>
      <c r="C66" s="3" t="s">
        <v>69</v>
      </c>
      <c r="D66" s="22">
        <v>686</v>
      </c>
      <c r="E66" s="23">
        <f t="shared" si="6"/>
        <v>0.49638205499276411</v>
      </c>
      <c r="G66" s="22">
        <v>696</v>
      </c>
      <c r="H66" s="23">
        <f t="shared" si="7"/>
        <v>0.50361794500723589</v>
      </c>
      <c r="J66" s="22">
        <f t="shared" si="8"/>
        <v>1382</v>
      </c>
      <c r="K66" s="22"/>
    </row>
    <row r="67" spans="1:11" x14ac:dyDescent="0.25">
      <c r="A67" s="6" t="s">
        <v>70</v>
      </c>
      <c r="B67" s="3"/>
      <c r="C67" s="3" t="s">
        <v>71</v>
      </c>
      <c r="D67" s="22">
        <v>568</v>
      </c>
      <c r="E67" s="23">
        <f t="shared" si="6"/>
        <v>0.53635505193578847</v>
      </c>
      <c r="G67" s="22">
        <v>491</v>
      </c>
      <c r="H67" s="23">
        <f t="shared" si="7"/>
        <v>0.46364494806421153</v>
      </c>
      <c r="J67" s="22">
        <f t="shared" si="8"/>
        <v>1059</v>
      </c>
      <c r="K67" s="22"/>
    </row>
    <row r="68" spans="1:11" x14ac:dyDescent="0.25">
      <c r="A68" s="6" t="s">
        <v>72</v>
      </c>
      <c r="B68" s="3"/>
      <c r="C68" s="3" t="s">
        <v>73</v>
      </c>
      <c r="D68" s="22">
        <v>234</v>
      </c>
      <c r="E68" s="23">
        <f t="shared" si="6"/>
        <v>0.44150943396226416</v>
      </c>
      <c r="G68" s="22">
        <v>296</v>
      </c>
      <c r="H68" s="23">
        <f t="shared" si="7"/>
        <v>0.55849056603773584</v>
      </c>
      <c r="J68" s="22">
        <f t="shared" si="8"/>
        <v>530</v>
      </c>
      <c r="K68" s="22"/>
    </row>
    <row r="69" spans="1:11" x14ac:dyDescent="0.25">
      <c r="A69" s="20">
        <v>111</v>
      </c>
      <c r="B69" s="3"/>
      <c r="C69" s="3" t="s">
        <v>74</v>
      </c>
      <c r="D69" s="22">
        <v>708</v>
      </c>
      <c r="E69" s="23">
        <f t="shared" si="6"/>
        <v>0.66729500471253533</v>
      </c>
      <c r="G69" s="22">
        <v>353</v>
      </c>
      <c r="H69" s="23">
        <f t="shared" si="7"/>
        <v>0.33270499528746467</v>
      </c>
      <c r="J69" s="22">
        <f t="shared" si="8"/>
        <v>1061</v>
      </c>
      <c r="K69" s="22"/>
    </row>
    <row r="70" spans="1:11" x14ac:dyDescent="0.25">
      <c r="A70" s="5" t="s">
        <v>199</v>
      </c>
      <c r="C70" s="5"/>
      <c r="E70" s="5"/>
      <c r="G70" s="7"/>
      <c r="H70" s="5"/>
      <c r="I70" s="5"/>
      <c r="K70" s="22"/>
    </row>
    <row r="71" spans="1:11" x14ac:dyDescent="0.25">
      <c r="A71" s="5" t="s">
        <v>212</v>
      </c>
      <c r="C71" s="5"/>
      <c r="D71" s="7"/>
      <c r="E71" s="5"/>
      <c r="G71" s="7"/>
      <c r="H71" s="5"/>
      <c r="I71" s="5"/>
      <c r="K71" s="22"/>
    </row>
    <row r="72" spans="1:11" x14ac:dyDescent="0.25">
      <c r="C72" s="5"/>
      <c r="D72" s="7"/>
      <c r="E72" s="5"/>
      <c r="G72" s="7"/>
      <c r="H72" s="5"/>
      <c r="I72" s="5"/>
      <c r="K72" s="22"/>
    </row>
    <row r="73" spans="1:11" ht="15.75" x14ac:dyDescent="0.25">
      <c r="A73" s="4" t="s">
        <v>50</v>
      </c>
      <c r="C73" s="5"/>
      <c r="D73" s="30"/>
      <c r="E73" s="21"/>
      <c r="G73" s="30"/>
      <c r="H73" s="21"/>
      <c r="I73" s="21"/>
      <c r="K73" s="22"/>
    </row>
    <row r="74" spans="1:11" ht="15.75" thickBot="1" x14ac:dyDescent="0.3">
      <c r="A74" s="21" t="s">
        <v>1</v>
      </c>
      <c r="C74" s="5"/>
      <c r="D74" s="15" t="s">
        <v>194</v>
      </c>
      <c r="E74" s="16"/>
      <c r="G74" s="15" t="s">
        <v>195</v>
      </c>
      <c r="H74" s="16"/>
      <c r="I74" s="17"/>
      <c r="J74" s="18" t="s">
        <v>196</v>
      </c>
      <c r="K74" s="22"/>
    </row>
    <row r="75" spans="1:11" x14ac:dyDescent="0.25">
      <c r="A75" s="12" t="s">
        <v>4</v>
      </c>
      <c r="C75" s="14" t="s">
        <v>5</v>
      </c>
      <c r="D75" s="20" t="s">
        <v>197</v>
      </c>
      <c r="E75" s="20" t="s">
        <v>198</v>
      </c>
      <c r="G75" s="20" t="s">
        <v>197</v>
      </c>
      <c r="H75" s="20" t="s">
        <v>198</v>
      </c>
      <c r="I75" s="21"/>
      <c r="J75" s="26"/>
      <c r="K75" s="22"/>
    </row>
    <row r="76" spans="1:11" ht="15" customHeight="1" x14ac:dyDescent="0.25">
      <c r="A76" s="20">
        <v>133</v>
      </c>
      <c r="B76" s="3"/>
      <c r="C76" s="3" t="s">
        <v>75</v>
      </c>
      <c r="D76" s="22">
        <v>214</v>
      </c>
      <c r="E76" s="23">
        <f t="shared" ref="E76:E86" si="9">D76/J76</f>
        <v>0.28457446808510639</v>
      </c>
      <c r="G76" s="22">
        <v>538</v>
      </c>
      <c r="H76" s="23">
        <f t="shared" ref="H76:H86" si="10">G76/J76</f>
        <v>0.71542553191489366</v>
      </c>
      <c r="J76" s="22">
        <f>D76+G76</f>
        <v>752</v>
      </c>
      <c r="K76" s="22"/>
    </row>
    <row r="77" spans="1:11" ht="15" customHeight="1" x14ac:dyDescent="0.25">
      <c r="A77" s="6" t="s">
        <v>76</v>
      </c>
      <c r="B77" s="3"/>
      <c r="C77" s="3" t="s">
        <v>77</v>
      </c>
      <c r="D77" s="22">
        <v>642</v>
      </c>
      <c r="E77" s="23">
        <f t="shared" si="9"/>
        <v>0.56713780918727918</v>
      </c>
      <c r="G77" s="22">
        <v>490</v>
      </c>
      <c r="H77" s="23">
        <f t="shared" si="10"/>
        <v>0.43286219081272087</v>
      </c>
      <c r="J77" s="22">
        <f>D77+G77</f>
        <v>1132</v>
      </c>
      <c r="K77" s="22"/>
    </row>
    <row r="78" spans="1:11" ht="15" customHeight="1" x14ac:dyDescent="0.25">
      <c r="A78" s="6" t="s">
        <v>78</v>
      </c>
      <c r="B78" s="3"/>
      <c r="C78" s="3" t="s">
        <v>79</v>
      </c>
      <c r="D78" s="22">
        <v>106</v>
      </c>
      <c r="E78" s="23">
        <f t="shared" si="9"/>
        <v>0.39552238805970147</v>
      </c>
      <c r="G78" s="22">
        <v>162</v>
      </c>
      <c r="H78" s="23">
        <f t="shared" si="10"/>
        <v>0.60447761194029848</v>
      </c>
      <c r="J78" s="22">
        <f>D78+G78</f>
        <v>268</v>
      </c>
      <c r="K78" s="22"/>
    </row>
    <row r="79" spans="1:11" ht="15" customHeight="1" x14ac:dyDescent="0.25">
      <c r="A79" s="6" t="s">
        <v>80</v>
      </c>
      <c r="B79" s="3"/>
      <c r="C79" s="3" t="s">
        <v>81</v>
      </c>
      <c r="D79" s="22">
        <v>131</v>
      </c>
      <c r="E79" s="23">
        <f t="shared" si="9"/>
        <v>0.41324921135646686</v>
      </c>
      <c r="G79" s="22">
        <v>186</v>
      </c>
      <c r="H79" s="23">
        <f t="shared" si="10"/>
        <v>0.58675078864353314</v>
      </c>
      <c r="J79" s="22">
        <f>D79+G79</f>
        <v>317</v>
      </c>
      <c r="K79" s="22"/>
    </row>
    <row r="80" spans="1:11" ht="15" customHeight="1" x14ac:dyDescent="0.25">
      <c r="A80" s="6" t="s">
        <v>82</v>
      </c>
      <c r="B80" s="3"/>
      <c r="C80" s="3" t="s">
        <v>83</v>
      </c>
      <c r="D80" s="22">
        <v>486</v>
      </c>
      <c r="E80" s="23">
        <f t="shared" si="9"/>
        <v>0.51978609625668448</v>
      </c>
      <c r="G80" s="22">
        <v>449</v>
      </c>
      <c r="H80" s="23">
        <f t="shared" si="10"/>
        <v>0.48021390374331552</v>
      </c>
      <c r="J80" s="22">
        <f>D80+G80</f>
        <v>935</v>
      </c>
      <c r="K80" s="22"/>
    </row>
    <row r="81" spans="1:15" ht="15" customHeight="1" x14ac:dyDescent="0.25">
      <c r="A81" s="6" t="s">
        <v>84</v>
      </c>
      <c r="B81" s="3"/>
      <c r="C81" s="3" t="s">
        <v>85</v>
      </c>
      <c r="D81" s="22">
        <v>130</v>
      </c>
      <c r="E81" s="23">
        <f t="shared" si="9"/>
        <v>0.44982698961937717</v>
      </c>
      <c r="G81" s="22">
        <v>159</v>
      </c>
      <c r="H81" s="23">
        <f t="shared" si="10"/>
        <v>0.55017301038062283</v>
      </c>
      <c r="J81" s="22">
        <f t="shared" ref="J81:J86" si="11">D81+G81</f>
        <v>289</v>
      </c>
      <c r="K81" s="22"/>
    </row>
    <row r="82" spans="1:15" ht="15" customHeight="1" x14ac:dyDescent="0.25">
      <c r="A82" s="6" t="s">
        <v>86</v>
      </c>
      <c r="B82" s="3"/>
      <c r="C82" s="3" t="s">
        <v>87</v>
      </c>
      <c r="D82" s="22">
        <v>683</v>
      </c>
      <c r="E82" s="23">
        <f t="shared" si="9"/>
        <v>0.40342587123449497</v>
      </c>
      <c r="G82" s="22">
        <v>1010</v>
      </c>
      <c r="H82" s="23">
        <f t="shared" si="10"/>
        <v>0.59657412876550497</v>
      </c>
      <c r="J82" s="22">
        <f t="shared" si="11"/>
        <v>1693</v>
      </c>
      <c r="K82" s="22"/>
    </row>
    <row r="83" spans="1:15" ht="15" customHeight="1" x14ac:dyDescent="0.25">
      <c r="A83" s="6" t="s">
        <v>88</v>
      </c>
      <c r="B83" s="3"/>
      <c r="C83" s="3" t="s">
        <v>89</v>
      </c>
      <c r="D83" s="22">
        <v>188</v>
      </c>
      <c r="E83" s="23">
        <f t="shared" si="9"/>
        <v>0.51366120218579236</v>
      </c>
      <c r="G83" s="22">
        <v>178</v>
      </c>
      <c r="H83" s="23">
        <f t="shared" si="10"/>
        <v>0.48633879781420764</v>
      </c>
      <c r="J83" s="22">
        <f t="shared" si="11"/>
        <v>366</v>
      </c>
    </row>
    <row r="84" spans="1:15" ht="15" customHeight="1" x14ac:dyDescent="0.25">
      <c r="A84" s="6" t="s">
        <v>90</v>
      </c>
      <c r="B84" s="3"/>
      <c r="C84" s="3" t="s">
        <v>91</v>
      </c>
      <c r="D84" s="22">
        <v>1357</v>
      </c>
      <c r="E84" s="23">
        <f t="shared" si="9"/>
        <v>0.59283529925731759</v>
      </c>
      <c r="G84" s="22">
        <v>932</v>
      </c>
      <c r="H84" s="23">
        <f t="shared" si="10"/>
        <v>0.40716470074268241</v>
      </c>
      <c r="J84" s="22">
        <f t="shared" si="11"/>
        <v>2289</v>
      </c>
    </row>
    <row r="85" spans="1:15" ht="15" customHeight="1" x14ac:dyDescent="0.25">
      <c r="A85" s="6" t="s">
        <v>92</v>
      </c>
      <c r="B85" s="3"/>
      <c r="C85" s="3" t="s">
        <v>93</v>
      </c>
      <c r="D85" s="22">
        <v>997</v>
      </c>
      <c r="E85" s="23">
        <f t="shared" si="9"/>
        <v>0.61165644171779143</v>
      </c>
      <c r="G85" s="22">
        <v>633</v>
      </c>
      <c r="H85" s="23">
        <f t="shared" si="10"/>
        <v>0.38834355828220857</v>
      </c>
      <c r="J85" s="22">
        <f t="shared" si="11"/>
        <v>1630</v>
      </c>
    </row>
    <row r="86" spans="1:15" ht="15" customHeight="1" x14ac:dyDescent="0.25">
      <c r="A86" s="20">
        <v>117</v>
      </c>
      <c r="B86" s="3"/>
      <c r="C86" s="3" t="s">
        <v>94</v>
      </c>
      <c r="D86" s="22">
        <v>1439</v>
      </c>
      <c r="E86" s="23">
        <f t="shared" si="9"/>
        <v>0.69282619162253245</v>
      </c>
      <c r="G86" s="22">
        <v>638</v>
      </c>
      <c r="H86" s="23">
        <f t="shared" si="10"/>
        <v>0.30717380837746749</v>
      </c>
      <c r="J86" s="22">
        <f t="shared" si="11"/>
        <v>2077</v>
      </c>
      <c r="K86" s="22"/>
    </row>
    <row r="87" spans="1:15" x14ac:dyDescent="0.25">
      <c r="C87" s="5"/>
      <c r="D87" s="22"/>
      <c r="E87" s="23"/>
      <c r="G87" s="22"/>
      <c r="H87" s="23"/>
      <c r="J87" s="22"/>
      <c r="K87" s="22"/>
    </row>
    <row r="88" spans="1:15" x14ac:dyDescent="0.25">
      <c r="A88" s="32"/>
      <c r="B88" s="32"/>
      <c r="C88" s="21" t="s">
        <v>95</v>
      </c>
      <c r="D88" s="28">
        <f>SUM(D30:D86)</f>
        <v>31844</v>
      </c>
      <c r="E88" s="29">
        <f>D88/J88</f>
        <v>0.55152585818698263</v>
      </c>
      <c r="F88" s="5"/>
      <c r="G88" s="28">
        <f>SUM(G30:G86)</f>
        <v>25894</v>
      </c>
      <c r="H88" s="29">
        <f>G88/J88</f>
        <v>0.44847414181301742</v>
      </c>
      <c r="I88" s="5"/>
      <c r="J88" s="28">
        <f>SUM(J30:J86)</f>
        <v>57738</v>
      </c>
      <c r="K88" s="22"/>
    </row>
    <row r="89" spans="1:15" x14ac:dyDescent="0.25">
      <c r="K89" s="22"/>
    </row>
    <row r="90" spans="1:15" ht="15.75" x14ac:dyDescent="0.25">
      <c r="A90" s="4" t="s">
        <v>216</v>
      </c>
      <c r="C90" s="5"/>
      <c r="D90" s="7"/>
      <c r="E90" s="5"/>
      <c r="G90" s="7"/>
      <c r="H90" s="5"/>
      <c r="I90" s="5"/>
      <c r="K90" s="22"/>
    </row>
    <row r="91" spans="1:15" ht="15.75" thickBot="1" x14ac:dyDescent="0.3">
      <c r="A91" s="21" t="s">
        <v>1</v>
      </c>
      <c r="C91" s="5"/>
      <c r="D91" s="15" t="s">
        <v>194</v>
      </c>
      <c r="E91" s="16"/>
      <c r="G91" s="15" t="s">
        <v>195</v>
      </c>
      <c r="H91" s="16"/>
      <c r="I91" s="17"/>
      <c r="J91" s="18" t="s">
        <v>196</v>
      </c>
      <c r="K91" s="22"/>
    </row>
    <row r="92" spans="1:15" x14ac:dyDescent="0.25">
      <c r="A92" s="12" t="s">
        <v>4</v>
      </c>
      <c r="C92" s="14" t="s">
        <v>5</v>
      </c>
      <c r="D92" s="20" t="s">
        <v>197</v>
      </c>
      <c r="E92" s="20" t="s">
        <v>198</v>
      </c>
      <c r="G92" s="20" t="s">
        <v>197</v>
      </c>
      <c r="H92" s="20" t="s">
        <v>198</v>
      </c>
      <c r="I92" s="21"/>
      <c r="J92" s="26"/>
      <c r="K92" s="22"/>
    </row>
    <row r="93" spans="1:15" x14ac:dyDescent="0.25">
      <c r="A93" s="6">
        <v>400</v>
      </c>
      <c r="B93" s="33"/>
      <c r="C93" s="3" t="s">
        <v>203</v>
      </c>
      <c r="D93" s="22">
        <v>56</v>
      </c>
      <c r="E93" s="23">
        <f>D93/J93</f>
        <v>0.81159420289855078</v>
      </c>
      <c r="G93" s="22">
        <v>13</v>
      </c>
      <c r="H93" s="23">
        <f>G93/J93</f>
        <v>0.18840579710144928</v>
      </c>
      <c r="J93" s="22">
        <f>D93+G93</f>
        <v>69</v>
      </c>
      <c r="K93" s="22"/>
    </row>
    <row r="94" spans="1:15" x14ac:dyDescent="0.25">
      <c r="A94" s="6" t="s">
        <v>96</v>
      </c>
      <c r="B94" s="3"/>
      <c r="C94" s="3" t="s">
        <v>97</v>
      </c>
      <c r="D94" s="22">
        <v>457</v>
      </c>
      <c r="E94" s="23">
        <f t="shared" ref="E94:E108" si="12">D94/J94</f>
        <v>0.94421487603305787</v>
      </c>
      <c r="G94" s="22">
        <v>27</v>
      </c>
      <c r="H94" s="23">
        <f t="shared" ref="H94:H108" si="13">G94/J94</f>
        <v>5.578512396694215E-2</v>
      </c>
      <c r="J94" s="22">
        <f t="shared" ref="J94:J108" si="14">D94+G94</f>
        <v>484</v>
      </c>
      <c r="K94" s="22"/>
    </row>
    <row r="95" spans="1:15" s="32" customFormat="1" x14ac:dyDescent="0.25">
      <c r="A95" s="6" t="s">
        <v>98</v>
      </c>
      <c r="B95" s="3"/>
      <c r="C95" s="3" t="s">
        <v>99</v>
      </c>
      <c r="D95" s="22">
        <v>1410</v>
      </c>
      <c r="E95" s="23">
        <f t="shared" si="12"/>
        <v>0.70818684078352589</v>
      </c>
      <c r="F95" s="3"/>
      <c r="G95" s="22">
        <v>581</v>
      </c>
      <c r="H95" s="23">
        <f t="shared" si="13"/>
        <v>0.29181315921647416</v>
      </c>
      <c r="I95" s="3"/>
      <c r="J95" s="22">
        <f t="shared" si="14"/>
        <v>1991</v>
      </c>
      <c r="K95" s="28"/>
      <c r="L95"/>
      <c r="M95"/>
      <c r="N95"/>
      <c r="O95"/>
    </row>
    <row r="96" spans="1:15" x14ac:dyDescent="0.25">
      <c r="A96" s="6" t="s">
        <v>100</v>
      </c>
      <c r="B96" s="3"/>
      <c r="C96" s="3" t="s">
        <v>101</v>
      </c>
      <c r="D96" s="22">
        <v>531</v>
      </c>
      <c r="E96" s="23">
        <f t="shared" si="12"/>
        <v>0.74369747899159666</v>
      </c>
      <c r="G96" s="22">
        <v>183</v>
      </c>
      <c r="H96" s="23">
        <f t="shared" si="13"/>
        <v>0.25630252100840334</v>
      </c>
      <c r="J96" s="22">
        <f t="shared" si="14"/>
        <v>714</v>
      </c>
    </row>
    <row r="97" spans="1:11" x14ac:dyDescent="0.25">
      <c r="A97" s="6" t="s">
        <v>102</v>
      </c>
      <c r="B97" s="3"/>
      <c r="C97" s="3" t="s">
        <v>103</v>
      </c>
      <c r="D97" s="22">
        <v>135</v>
      </c>
      <c r="E97" s="23">
        <f t="shared" si="12"/>
        <v>0.77586206896551724</v>
      </c>
      <c r="G97" s="22">
        <v>39</v>
      </c>
      <c r="H97" s="23">
        <f t="shared" si="13"/>
        <v>0.22413793103448276</v>
      </c>
      <c r="J97" s="22">
        <f t="shared" si="14"/>
        <v>174</v>
      </c>
    </row>
    <row r="98" spans="1:11" x14ac:dyDescent="0.25">
      <c r="A98" s="20">
        <v>358</v>
      </c>
      <c r="B98" s="3"/>
      <c r="C98" s="3" t="s">
        <v>104</v>
      </c>
      <c r="D98" s="22">
        <v>19</v>
      </c>
      <c r="E98" s="23">
        <f>D98/J98</f>
        <v>0.52777777777777779</v>
      </c>
      <c r="G98" s="22">
        <v>17</v>
      </c>
      <c r="H98" s="23">
        <f>G98/J98</f>
        <v>0.47222222222222221</v>
      </c>
      <c r="J98" s="22">
        <f t="shared" si="14"/>
        <v>36</v>
      </c>
      <c r="K98" s="19"/>
    </row>
    <row r="99" spans="1:11" x14ac:dyDescent="0.25">
      <c r="A99" s="6" t="s">
        <v>105</v>
      </c>
      <c r="B99" s="3"/>
      <c r="C99" s="3" t="s">
        <v>106</v>
      </c>
      <c r="D99" s="22">
        <v>1197</v>
      </c>
      <c r="E99" s="23">
        <f t="shared" si="12"/>
        <v>0.91513761467889909</v>
      </c>
      <c r="G99" s="22">
        <v>111</v>
      </c>
      <c r="H99" s="23">
        <f t="shared" si="13"/>
        <v>8.4862385321100922E-2</v>
      </c>
      <c r="J99" s="22">
        <f t="shared" si="14"/>
        <v>1308</v>
      </c>
      <c r="K99" s="26"/>
    </row>
    <row r="100" spans="1:11" x14ac:dyDescent="0.25">
      <c r="A100" s="3">
        <v>172</v>
      </c>
      <c r="C100" s="3" t="s">
        <v>107</v>
      </c>
      <c r="D100" s="22">
        <v>8</v>
      </c>
      <c r="E100" s="23">
        <f t="shared" si="12"/>
        <v>7.8431372549019607E-2</v>
      </c>
      <c r="G100" s="22">
        <v>94</v>
      </c>
      <c r="H100" s="23">
        <f t="shared" si="13"/>
        <v>0.92156862745098034</v>
      </c>
      <c r="J100" s="22">
        <f t="shared" si="14"/>
        <v>102</v>
      </c>
      <c r="K100" s="22"/>
    </row>
    <row r="101" spans="1:11" x14ac:dyDescent="0.25">
      <c r="A101" s="6" t="s">
        <v>108</v>
      </c>
      <c r="B101" s="3"/>
      <c r="C101" s="3" t="s">
        <v>109</v>
      </c>
      <c r="D101" s="22">
        <v>1780</v>
      </c>
      <c r="E101" s="23">
        <f t="shared" si="12"/>
        <v>0.80689029918404354</v>
      </c>
      <c r="G101" s="22">
        <v>426</v>
      </c>
      <c r="H101" s="23">
        <f t="shared" si="13"/>
        <v>0.19310970081595649</v>
      </c>
      <c r="J101" s="22">
        <f t="shared" si="14"/>
        <v>2206</v>
      </c>
    </row>
    <row r="102" spans="1:11" x14ac:dyDescent="0.25">
      <c r="A102" s="6" t="s">
        <v>110</v>
      </c>
      <c r="B102" s="3"/>
      <c r="C102" s="3" t="s">
        <v>111</v>
      </c>
      <c r="D102" s="22">
        <v>353</v>
      </c>
      <c r="E102" s="23">
        <f t="shared" si="12"/>
        <v>0.76077586206896552</v>
      </c>
      <c r="G102" s="22">
        <v>111</v>
      </c>
      <c r="H102" s="23">
        <f t="shared" si="13"/>
        <v>0.23922413793103448</v>
      </c>
      <c r="J102" s="22">
        <f t="shared" si="14"/>
        <v>464</v>
      </c>
      <c r="K102" s="22"/>
    </row>
    <row r="103" spans="1:11" x14ac:dyDescent="0.25">
      <c r="A103" s="6" t="s">
        <v>112</v>
      </c>
      <c r="C103" s="3" t="s">
        <v>113</v>
      </c>
      <c r="D103" s="22">
        <v>3345</v>
      </c>
      <c r="E103" s="23">
        <f t="shared" si="12"/>
        <v>0.73759647188533628</v>
      </c>
      <c r="G103" s="22">
        <v>1190</v>
      </c>
      <c r="H103" s="23">
        <f t="shared" si="13"/>
        <v>0.26240352811466372</v>
      </c>
      <c r="J103" s="22">
        <f t="shared" si="14"/>
        <v>4535</v>
      </c>
    </row>
    <row r="104" spans="1:11" x14ac:dyDescent="0.25">
      <c r="A104" s="6" t="s">
        <v>114</v>
      </c>
      <c r="B104" s="3"/>
      <c r="C104" s="3" t="s">
        <v>115</v>
      </c>
      <c r="D104" s="22">
        <v>1107</v>
      </c>
      <c r="E104" s="23">
        <f t="shared" si="12"/>
        <v>0.86687548942834769</v>
      </c>
      <c r="G104" s="22">
        <v>170</v>
      </c>
      <c r="H104" s="23">
        <f t="shared" si="13"/>
        <v>0.13312451057165231</v>
      </c>
      <c r="J104" s="22">
        <f t="shared" si="14"/>
        <v>1277</v>
      </c>
      <c r="K104" s="22"/>
    </row>
    <row r="105" spans="1:11" x14ac:dyDescent="0.25">
      <c r="A105" s="20">
        <v>150</v>
      </c>
      <c r="B105" s="3"/>
      <c r="C105" s="3" t="s">
        <v>204</v>
      </c>
      <c r="D105" s="22">
        <v>228</v>
      </c>
      <c r="E105" s="23">
        <f t="shared" si="12"/>
        <v>0.74267100977198697</v>
      </c>
      <c r="G105" s="22">
        <v>79</v>
      </c>
      <c r="H105" s="23">
        <f t="shared" si="13"/>
        <v>0.25732899022801303</v>
      </c>
      <c r="J105" s="22">
        <f t="shared" si="14"/>
        <v>307</v>
      </c>
      <c r="K105" s="22"/>
    </row>
    <row r="106" spans="1:11" x14ac:dyDescent="0.25">
      <c r="A106" s="6" t="s">
        <v>116</v>
      </c>
      <c r="B106" s="3"/>
      <c r="C106" s="3" t="s">
        <v>117</v>
      </c>
      <c r="D106" s="22">
        <v>963</v>
      </c>
      <c r="E106" s="23">
        <f t="shared" si="12"/>
        <v>0.78676470588235292</v>
      </c>
      <c r="G106" s="22">
        <v>261</v>
      </c>
      <c r="H106" s="23">
        <f t="shared" si="13"/>
        <v>0.21323529411764705</v>
      </c>
      <c r="J106" s="22">
        <f t="shared" si="14"/>
        <v>1224</v>
      </c>
      <c r="K106" s="22"/>
    </row>
    <row r="107" spans="1:11" x14ac:dyDescent="0.25">
      <c r="A107" s="6" t="s">
        <v>118</v>
      </c>
      <c r="B107" s="3"/>
      <c r="C107" s="3" t="s">
        <v>119</v>
      </c>
      <c r="D107" s="22">
        <v>222</v>
      </c>
      <c r="E107" s="23">
        <f t="shared" si="12"/>
        <v>0.79003558718861211</v>
      </c>
      <c r="G107" s="22">
        <v>59</v>
      </c>
      <c r="H107" s="23">
        <f t="shared" si="13"/>
        <v>0.20996441281138789</v>
      </c>
      <c r="J107" s="22">
        <f t="shared" si="14"/>
        <v>281</v>
      </c>
      <c r="K107" s="22"/>
    </row>
    <row r="108" spans="1:11" x14ac:dyDescent="0.25">
      <c r="A108" s="20">
        <v>308</v>
      </c>
      <c r="B108" s="3"/>
      <c r="C108" s="3" t="s">
        <v>120</v>
      </c>
      <c r="D108" s="22">
        <v>4</v>
      </c>
      <c r="E108" s="23">
        <f t="shared" si="12"/>
        <v>0.14285714285714285</v>
      </c>
      <c r="G108" s="22">
        <v>24</v>
      </c>
      <c r="H108" s="23">
        <f t="shared" si="13"/>
        <v>0.8571428571428571</v>
      </c>
      <c r="J108" s="22">
        <f t="shared" si="14"/>
        <v>28</v>
      </c>
      <c r="K108" s="22"/>
    </row>
    <row r="109" spans="1:11" x14ac:dyDescent="0.25">
      <c r="A109" s="5" t="s">
        <v>199</v>
      </c>
      <c r="C109" s="5"/>
      <c r="D109" s="30"/>
      <c r="E109" s="21"/>
      <c r="G109" s="30"/>
      <c r="H109" s="21"/>
      <c r="I109" s="21"/>
      <c r="K109" s="22"/>
    </row>
    <row r="110" spans="1:11" x14ac:dyDescent="0.25">
      <c r="A110" s="5" t="s">
        <v>212</v>
      </c>
      <c r="C110" s="5"/>
      <c r="D110" s="30"/>
      <c r="E110" s="21"/>
      <c r="G110" s="30"/>
      <c r="H110" s="21"/>
      <c r="I110" s="21"/>
      <c r="K110" s="22"/>
    </row>
    <row r="111" spans="1:11" ht="15" customHeight="1" x14ac:dyDescent="0.25">
      <c r="C111" s="5"/>
      <c r="D111" s="30"/>
      <c r="E111" s="21"/>
      <c r="G111" s="30"/>
      <c r="H111" s="21"/>
      <c r="I111" s="21"/>
      <c r="K111" s="19"/>
    </row>
    <row r="112" spans="1:11" ht="15" customHeight="1" x14ac:dyDescent="0.25">
      <c r="A112" s="4" t="s">
        <v>217</v>
      </c>
      <c r="C112" s="5"/>
      <c r="D112" s="7"/>
      <c r="G112" s="7"/>
      <c r="H112" s="5"/>
      <c r="K112" s="19"/>
    </row>
    <row r="113" spans="1:11" ht="15" customHeight="1" thickBot="1" x14ac:dyDescent="0.3">
      <c r="A113" s="21" t="s">
        <v>1</v>
      </c>
      <c r="C113" s="5"/>
      <c r="D113" s="15" t="s">
        <v>194</v>
      </c>
      <c r="E113" s="16"/>
      <c r="G113" s="15" t="s">
        <v>195</v>
      </c>
      <c r="H113" s="16"/>
      <c r="I113" s="17"/>
      <c r="J113" s="18" t="s">
        <v>196</v>
      </c>
      <c r="K113" s="19"/>
    </row>
    <row r="114" spans="1:11" ht="15" customHeight="1" x14ac:dyDescent="0.25">
      <c r="A114" s="12" t="s">
        <v>4</v>
      </c>
      <c r="C114" s="14" t="s">
        <v>5</v>
      </c>
      <c r="D114" s="20" t="s">
        <v>197</v>
      </c>
      <c r="E114" s="20" t="s">
        <v>198</v>
      </c>
      <c r="G114" s="20" t="s">
        <v>197</v>
      </c>
      <c r="H114" s="20" t="s">
        <v>198</v>
      </c>
      <c r="I114" s="21"/>
      <c r="J114" s="26"/>
      <c r="K114" s="19"/>
    </row>
    <row r="115" spans="1:11" ht="15" customHeight="1" x14ac:dyDescent="0.25">
      <c r="A115" s="6" t="s">
        <v>121</v>
      </c>
      <c r="B115" s="3"/>
      <c r="C115" s="3" t="s">
        <v>122</v>
      </c>
      <c r="D115" s="22">
        <v>170</v>
      </c>
      <c r="E115" s="23">
        <f>D115/J115</f>
        <v>0.68</v>
      </c>
      <c r="G115" s="22">
        <v>80</v>
      </c>
      <c r="H115" s="23">
        <f>G115/J115</f>
        <v>0.32</v>
      </c>
      <c r="J115" s="22">
        <f>D115+G115</f>
        <v>250</v>
      </c>
      <c r="K115" s="19"/>
    </row>
    <row r="116" spans="1:11" ht="15" customHeight="1" x14ac:dyDescent="0.25">
      <c r="A116" s="6" t="s">
        <v>123</v>
      </c>
      <c r="B116" s="3"/>
      <c r="C116" s="3" t="s">
        <v>124</v>
      </c>
      <c r="D116" s="22">
        <v>25</v>
      </c>
      <c r="E116" s="23">
        <f t="shared" ref="E116:E143" si="15">D116/J116</f>
        <v>0.83333333333333337</v>
      </c>
      <c r="G116" s="22">
        <v>5</v>
      </c>
      <c r="H116" s="23">
        <f t="shared" ref="H116:H143" si="16">G116/J116</f>
        <v>0.16666666666666666</v>
      </c>
      <c r="J116" s="22">
        <f t="shared" ref="J116:J143" si="17">D116+G116</f>
        <v>30</v>
      </c>
      <c r="K116" s="19"/>
    </row>
    <row r="117" spans="1:11" ht="15" customHeight="1" x14ac:dyDescent="0.25">
      <c r="A117" s="6" t="s">
        <v>125</v>
      </c>
      <c r="B117" s="3"/>
      <c r="C117" s="3" t="s">
        <v>126</v>
      </c>
      <c r="D117" s="22">
        <v>313</v>
      </c>
      <c r="E117" s="23">
        <f t="shared" si="15"/>
        <v>0.84594594594594597</v>
      </c>
      <c r="G117" s="22">
        <v>57</v>
      </c>
      <c r="H117" s="23">
        <f t="shared" si="16"/>
        <v>0.15405405405405406</v>
      </c>
      <c r="J117" s="22">
        <f t="shared" si="17"/>
        <v>370</v>
      </c>
      <c r="K117" s="19"/>
    </row>
    <row r="118" spans="1:11" ht="15" customHeight="1" x14ac:dyDescent="0.25">
      <c r="A118" s="6" t="s">
        <v>127</v>
      </c>
      <c r="B118" s="3"/>
      <c r="C118" s="3" t="s">
        <v>128</v>
      </c>
      <c r="D118" s="22">
        <v>688</v>
      </c>
      <c r="E118" s="23">
        <f t="shared" si="15"/>
        <v>0.79262672811059909</v>
      </c>
      <c r="G118" s="22">
        <v>180</v>
      </c>
      <c r="H118" s="23">
        <f t="shared" si="16"/>
        <v>0.20737327188940091</v>
      </c>
      <c r="J118" s="22">
        <f t="shared" si="17"/>
        <v>868</v>
      </c>
      <c r="K118" s="19"/>
    </row>
    <row r="119" spans="1:11" ht="15" customHeight="1" x14ac:dyDescent="0.25">
      <c r="A119" s="6" t="s">
        <v>129</v>
      </c>
      <c r="B119" s="3"/>
      <c r="C119" s="3" t="s">
        <v>130</v>
      </c>
      <c r="D119" s="22">
        <v>322</v>
      </c>
      <c r="E119" s="23">
        <f t="shared" si="15"/>
        <v>0.93877551020408168</v>
      </c>
      <c r="G119" s="22">
        <v>21</v>
      </c>
      <c r="H119" s="23">
        <f t="shared" si="16"/>
        <v>6.1224489795918366E-2</v>
      </c>
      <c r="J119" s="22">
        <f t="shared" si="17"/>
        <v>343</v>
      </c>
      <c r="K119" s="19"/>
    </row>
    <row r="120" spans="1:11" x14ac:dyDescent="0.25">
      <c r="A120" s="6" t="s">
        <v>131</v>
      </c>
      <c r="B120" s="3"/>
      <c r="C120" s="3" t="s">
        <v>132</v>
      </c>
      <c r="D120" s="22">
        <v>154</v>
      </c>
      <c r="E120" s="23">
        <f t="shared" si="15"/>
        <v>0.49677419354838709</v>
      </c>
      <c r="G120" s="22">
        <v>156</v>
      </c>
      <c r="H120" s="23">
        <f t="shared" si="16"/>
        <v>0.50322580645161286</v>
      </c>
      <c r="J120" s="22">
        <f t="shared" si="17"/>
        <v>310</v>
      </c>
      <c r="K120" s="22"/>
    </row>
    <row r="121" spans="1:11" x14ac:dyDescent="0.25">
      <c r="A121" s="6" t="s">
        <v>133</v>
      </c>
      <c r="B121" s="3"/>
      <c r="C121" s="3" t="s">
        <v>134</v>
      </c>
      <c r="D121" s="22">
        <v>163</v>
      </c>
      <c r="E121" s="23">
        <f t="shared" si="15"/>
        <v>0.92090395480225984</v>
      </c>
      <c r="G121" s="22">
        <v>14</v>
      </c>
      <c r="H121" s="23">
        <f t="shared" si="16"/>
        <v>7.909604519774012E-2</v>
      </c>
      <c r="J121" s="22">
        <f t="shared" si="17"/>
        <v>177</v>
      </c>
      <c r="K121" s="22"/>
    </row>
    <row r="122" spans="1:11" x14ac:dyDescent="0.25">
      <c r="A122" s="6" t="s">
        <v>135</v>
      </c>
      <c r="B122" s="3"/>
      <c r="C122" s="3" t="s">
        <v>136</v>
      </c>
      <c r="D122" s="22">
        <v>480</v>
      </c>
      <c r="E122" s="23">
        <f t="shared" si="15"/>
        <v>0.87591240875912413</v>
      </c>
      <c r="G122" s="22">
        <v>68</v>
      </c>
      <c r="H122" s="23">
        <f t="shared" si="16"/>
        <v>0.12408759124087591</v>
      </c>
      <c r="J122" s="22">
        <f t="shared" si="17"/>
        <v>548</v>
      </c>
      <c r="K122" s="22"/>
    </row>
    <row r="123" spans="1:11" x14ac:dyDescent="0.25">
      <c r="A123" s="20">
        <v>334</v>
      </c>
      <c r="B123" s="3"/>
      <c r="C123" s="3" t="s">
        <v>137</v>
      </c>
      <c r="D123" s="22">
        <v>12</v>
      </c>
      <c r="E123" s="23">
        <f t="shared" si="15"/>
        <v>0.22641509433962265</v>
      </c>
      <c r="G123" s="22">
        <v>41</v>
      </c>
      <c r="H123" s="23">
        <f t="shared" si="16"/>
        <v>0.77358490566037741</v>
      </c>
      <c r="J123" s="22">
        <f t="shared" si="17"/>
        <v>53</v>
      </c>
      <c r="K123" s="22"/>
    </row>
    <row r="124" spans="1:11" ht="15" customHeight="1" x14ac:dyDescent="0.25">
      <c r="A124" s="6" t="s">
        <v>138</v>
      </c>
      <c r="B124" s="3"/>
      <c r="C124" s="3" t="s">
        <v>139</v>
      </c>
      <c r="D124" s="22">
        <v>1014</v>
      </c>
      <c r="E124" s="23">
        <f t="shared" si="15"/>
        <v>0.69073569482288832</v>
      </c>
      <c r="G124" s="22">
        <v>454</v>
      </c>
      <c r="H124" s="23">
        <f t="shared" si="16"/>
        <v>0.30926430517711173</v>
      </c>
      <c r="J124" s="22">
        <f t="shared" si="17"/>
        <v>1468</v>
      </c>
    </row>
    <row r="125" spans="1:11" ht="15" customHeight="1" x14ac:dyDescent="0.25">
      <c r="A125" s="6" t="s">
        <v>140</v>
      </c>
      <c r="B125" s="3"/>
      <c r="C125" s="3" t="s">
        <v>141</v>
      </c>
      <c r="D125" s="22">
        <v>7</v>
      </c>
      <c r="E125" s="23">
        <f t="shared" si="15"/>
        <v>0.1891891891891892</v>
      </c>
      <c r="G125" s="22">
        <v>30</v>
      </c>
      <c r="H125" s="23">
        <f t="shared" si="16"/>
        <v>0.81081081081081086</v>
      </c>
      <c r="J125" s="22">
        <f t="shared" si="17"/>
        <v>37</v>
      </c>
    </row>
    <row r="126" spans="1:11" ht="12" customHeight="1" x14ac:dyDescent="0.25">
      <c r="A126" s="6" t="s">
        <v>142</v>
      </c>
      <c r="B126" s="3"/>
      <c r="C126" s="3" t="s">
        <v>143</v>
      </c>
      <c r="D126" s="22">
        <v>2028</v>
      </c>
      <c r="E126" s="23">
        <f t="shared" si="15"/>
        <v>0.84394506866416974</v>
      </c>
      <c r="G126" s="22">
        <v>375</v>
      </c>
      <c r="H126" s="23">
        <f t="shared" si="16"/>
        <v>0.1560549313358302</v>
      </c>
      <c r="J126" s="22">
        <f t="shared" si="17"/>
        <v>2403</v>
      </c>
      <c r="K126" s="22"/>
    </row>
    <row r="127" spans="1:11" x14ac:dyDescent="0.25">
      <c r="A127" s="6" t="s">
        <v>144</v>
      </c>
      <c r="B127" s="3"/>
      <c r="C127" s="3" t="s">
        <v>205</v>
      </c>
      <c r="D127" s="22">
        <v>6</v>
      </c>
      <c r="E127" s="23">
        <f t="shared" si="15"/>
        <v>5.7692307692307696E-2</v>
      </c>
      <c r="G127" s="22">
        <v>98</v>
      </c>
      <c r="H127" s="23">
        <f t="shared" si="16"/>
        <v>0.94230769230769229</v>
      </c>
      <c r="J127" s="22">
        <f t="shared" si="17"/>
        <v>104</v>
      </c>
      <c r="K127" s="22"/>
    </row>
    <row r="128" spans="1:11" x14ac:dyDescent="0.25">
      <c r="A128" s="6" t="s">
        <v>145</v>
      </c>
      <c r="B128" s="3"/>
      <c r="C128" s="3" t="s">
        <v>146</v>
      </c>
      <c r="D128" s="22">
        <v>251</v>
      </c>
      <c r="E128" s="23">
        <f t="shared" si="15"/>
        <v>0.68956043956043955</v>
      </c>
      <c r="G128" s="22">
        <v>113</v>
      </c>
      <c r="H128" s="23">
        <f t="shared" si="16"/>
        <v>0.31043956043956045</v>
      </c>
      <c r="J128" s="22">
        <f t="shared" si="17"/>
        <v>364</v>
      </c>
      <c r="K128" s="22"/>
    </row>
    <row r="129" spans="1:11" x14ac:dyDescent="0.25">
      <c r="A129" s="20">
        <v>312</v>
      </c>
      <c r="B129" s="3"/>
      <c r="C129" s="3" t="s">
        <v>147</v>
      </c>
      <c r="D129" s="22">
        <v>45</v>
      </c>
      <c r="E129" s="23">
        <f t="shared" si="15"/>
        <v>0.17716535433070865</v>
      </c>
      <c r="G129" s="22">
        <v>209</v>
      </c>
      <c r="H129" s="23">
        <f t="shared" si="16"/>
        <v>0.82283464566929132</v>
      </c>
      <c r="J129" s="22">
        <f t="shared" si="17"/>
        <v>254</v>
      </c>
      <c r="K129" s="22"/>
    </row>
    <row r="130" spans="1:11" x14ac:dyDescent="0.25">
      <c r="A130" s="6" t="s">
        <v>148</v>
      </c>
      <c r="B130" s="3"/>
      <c r="C130" s="3" t="s">
        <v>149</v>
      </c>
      <c r="D130" s="22">
        <v>430</v>
      </c>
      <c r="E130" s="23">
        <f t="shared" si="15"/>
        <v>0.76923076923076927</v>
      </c>
      <c r="G130" s="22">
        <v>129</v>
      </c>
      <c r="H130" s="23">
        <f t="shared" si="16"/>
        <v>0.23076923076923078</v>
      </c>
      <c r="J130" s="22">
        <f t="shared" si="17"/>
        <v>559</v>
      </c>
      <c r="K130" s="22"/>
    </row>
    <row r="131" spans="1:11" x14ac:dyDescent="0.25">
      <c r="A131" s="6" t="s">
        <v>150</v>
      </c>
      <c r="B131" s="3"/>
      <c r="C131" s="3" t="s">
        <v>151</v>
      </c>
      <c r="D131" s="22">
        <v>212</v>
      </c>
      <c r="E131" s="23">
        <f t="shared" si="15"/>
        <v>0.90987124463519309</v>
      </c>
      <c r="G131" s="22">
        <v>21</v>
      </c>
      <c r="H131" s="23">
        <f t="shared" si="16"/>
        <v>9.012875536480687E-2</v>
      </c>
      <c r="J131" s="22">
        <f t="shared" si="17"/>
        <v>233</v>
      </c>
      <c r="K131" s="22"/>
    </row>
    <row r="132" spans="1:11" x14ac:dyDescent="0.25">
      <c r="A132" s="20">
        <v>145</v>
      </c>
      <c r="B132" s="3"/>
      <c r="C132" s="3" t="s">
        <v>206</v>
      </c>
      <c r="D132" s="22">
        <v>23</v>
      </c>
      <c r="E132" s="23">
        <f t="shared" si="15"/>
        <v>0.8214285714285714</v>
      </c>
      <c r="G132" s="22">
        <v>5</v>
      </c>
      <c r="H132" s="23">
        <f t="shared" si="16"/>
        <v>0.17857142857142858</v>
      </c>
      <c r="J132" s="22">
        <f t="shared" si="17"/>
        <v>28</v>
      </c>
      <c r="K132" s="22"/>
    </row>
    <row r="133" spans="1:11" x14ac:dyDescent="0.25">
      <c r="A133" s="6" t="s">
        <v>152</v>
      </c>
      <c r="B133" s="3"/>
      <c r="C133" s="3" t="s">
        <v>153</v>
      </c>
      <c r="D133" s="22">
        <v>1510</v>
      </c>
      <c r="E133" s="23">
        <f t="shared" si="15"/>
        <v>0.51836594576038453</v>
      </c>
      <c r="G133" s="22">
        <v>1403</v>
      </c>
      <c r="H133" s="23">
        <f t="shared" si="16"/>
        <v>0.48163405423961553</v>
      </c>
      <c r="J133" s="22">
        <f t="shared" si="17"/>
        <v>2913</v>
      </c>
      <c r="K133" s="22"/>
    </row>
    <row r="134" spans="1:11" x14ac:dyDescent="0.25">
      <c r="A134" s="20">
        <v>200</v>
      </c>
      <c r="B134" s="3"/>
      <c r="C134" s="3" t="s">
        <v>154</v>
      </c>
      <c r="D134" s="22">
        <v>3</v>
      </c>
      <c r="E134" s="23">
        <f t="shared" si="15"/>
        <v>0.21428571428571427</v>
      </c>
      <c r="G134" s="22">
        <v>11</v>
      </c>
      <c r="H134" s="23">
        <f t="shared" si="16"/>
        <v>0.7857142857142857</v>
      </c>
      <c r="J134" s="22">
        <f t="shared" si="17"/>
        <v>14</v>
      </c>
      <c r="K134" s="22"/>
    </row>
    <row r="135" spans="1:11" x14ac:dyDescent="0.25">
      <c r="A135" s="6" t="s">
        <v>155</v>
      </c>
      <c r="B135" s="3"/>
      <c r="C135" s="3" t="s">
        <v>156</v>
      </c>
      <c r="D135" s="22">
        <v>508</v>
      </c>
      <c r="E135" s="23">
        <f t="shared" si="15"/>
        <v>0.76737160120845926</v>
      </c>
      <c r="G135" s="22">
        <v>154</v>
      </c>
      <c r="H135" s="23">
        <f t="shared" si="16"/>
        <v>0.23262839879154079</v>
      </c>
      <c r="J135" s="22">
        <f t="shared" si="17"/>
        <v>662</v>
      </c>
      <c r="K135" s="22"/>
    </row>
    <row r="136" spans="1:11" x14ac:dyDescent="0.25">
      <c r="A136" s="6" t="s">
        <v>157</v>
      </c>
      <c r="B136" s="3"/>
      <c r="C136" s="3" t="s">
        <v>158</v>
      </c>
      <c r="D136" s="22">
        <v>724</v>
      </c>
      <c r="E136" s="23">
        <f>D136/J136</f>
        <v>0.83602771362586603</v>
      </c>
      <c r="G136" s="22">
        <v>142</v>
      </c>
      <c r="H136" s="23">
        <f>G136/J136</f>
        <v>0.16397228637413394</v>
      </c>
      <c r="J136" s="22">
        <f>D136+G136</f>
        <v>866</v>
      </c>
      <c r="K136" s="22"/>
    </row>
    <row r="137" spans="1:11" x14ac:dyDescent="0.25">
      <c r="A137" s="6" t="s">
        <v>159</v>
      </c>
      <c r="B137" s="3"/>
      <c r="C137" s="3" t="s">
        <v>160</v>
      </c>
      <c r="D137" s="22">
        <v>524</v>
      </c>
      <c r="E137" s="23">
        <f>D137/J137</f>
        <v>0.91448516579406636</v>
      </c>
      <c r="G137" s="22">
        <v>49</v>
      </c>
      <c r="H137" s="23">
        <f>G137/J137</f>
        <v>8.5514834205933685E-2</v>
      </c>
      <c r="J137" s="22">
        <f>D137+G137</f>
        <v>573</v>
      </c>
      <c r="K137" s="22"/>
    </row>
    <row r="138" spans="1:11" x14ac:dyDescent="0.25">
      <c r="A138" s="20">
        <v>337</v>
      </c>
      <c r="B138" s="3"/>
      <c r="C138" s="3" t="s">
        <v>214</v>
      </c>
      <c r="D138" s="22">
        <v>61</v>
      </c>
      <c r="E138" s="23">
        <f>D138/J138</f>
        <v>0.24497991967871485</v>
      </c>
      <c r="G138" s="22">
        <v>188</v>
      </c>
      <c r="H138" s="23">
        <f>G138/J138</f>
        <v>0.75502008032128509</v>
      </c>
      <c r="J138" s="22">
        <f>D138+G138</f>
        <v>249</v>
      </c>
      <c r="K138" s="22"/>
    </row>
    <row r="139" spans="1:11" x14ac:dyDescent="0.25">
      <c r="A139" s="6" t="s">
        <v>161</v>
      </c>
      <c r="B139" s="3"/>
      <c r="C139" s="3" t="s">
        <v>162</v>
      </c>
      <c r="D139" s="22">
        <v>585</v>
      </c>
      <c r="E139" s="23">
        <f>D139/J139</f>
        <v>0.80136986301369861</v>
      </c>
      <c r="G139" s="22">
        <v>145</v>
      </c>
      <c r="H139" s="23">
        <f>G139/J139</f>
        <v>0.19863013698630136</v>
      </c>
      <c r="J139" s="22">
        <f>D139+G139</f>
        <v>730</v>
      </c>
      <c r="K139" s="22"/>
    </row>
    <row r="140" spans="1:11" x14ac:dyDescent="0.25">
      <c r="A140" s="6" t="s">
        <v>163</v>
      </c>
      <c r="B140" s="3"/>
      <c r="C140" s="3" t="s">
        <v>164</v>
      </c>
      <c r="D140" s="22">
        <v>155</v>
      </c>
      <c r="E140" s="23">
        <f>D140/J140</f>
        <v>0.77889447236180909</v>
      </c>
      <c r="G140" s="22">
        <v>44</v>
      </c>
      <c r="H140" s="23">
        <f>G140/J140</f>
        <v>0.22110552763819097</v>
      </c>
      <c r="J140" s="22">
        <f>D140+G140</f>
        <v>199</v>
      </c>
      <c r="K140" s="22"/>
    </row>
    <row r="141" spans="1:11" x14ac:dyDescent="0.25">
      <c r="A141" s="6" t="s">
        <v>165</v>
      </c>
      <c r="C141" s="3" t="s">
        <v>166</v>
      </c>
      <c r="D141" s="22">
        <v>301</v>
      </c>
      <c r="E141" s="23">
        <f t="shared" si="15"/>
        <v>0.67337807606263977</v>
      </c>
      <c r="G141" s="22">
        <v>146</v>
      </c>
      <c r="H141" s="23">
        <f t="shared" si="16"/>
        <v>0.32662192393736017</v>
      </c>
      <c r="J141" s="22">
        <f t="shared" si="17"/>
        <v>447</v>
      </c>
      <c r="K141" s="22"/>
    </row>
    <row r="142" spans="1:11" x14ac:dyDescent="0.25">
      <c r="A142" s="6" t="s">
        <v>167</v>
      </c>
      <c r="B142" s="3"/>
      <c r="C142" s="3" t="s">
        <v>168</v>
      </c>
      <c r="D142" s="22">
        <v>795</v>
      </c>
      <c r="E142" s="23">
        <f t="shared" si="15"/>
        <v>0.6304520222045995</v>
      </c>
      <c r="G142" s="22">
        <v>466</v>
      </c>
      <c r="H142" s="23">
        <f t="shared" si="16"/>
        <v>0.3695479777954005</v>
      </c>
      <c r="J142" s="22">
        <f t="shared" si="17"/>
        <v>1261</v>
      </c>
      <c r="K142" s="22"/>
    </row>
    <row r="143" spans="1:11" x14ac:dyDescent="0.25">
      <c r="A143" s="20">
        <v>389</v>
      </c>
      <c r="B143" s="3"/>
      <c r="C143" s="3" t="s">
        <v>169</v>
      </c>
      <c r="D143" s="22">
        <v>12</v>
      </c>
      <c r="E143" s="23">
        <f t="shared" si="15"/>
        <v>0.22641509433962265</v>
      </c>
      <c r="G143" s="22">
        <v>41</v>
      </c>
      <c r="H143" s="23">
        <f t="shared" si="16"/>
        <v>0.77358490566037741</v>
      </c>
      <c r="J143" s="22">
        <f t="shared" si="17"/>
        <v>53</v>
      </c>
      <c r="K143" s="22"/>
    </row>
    <row r="144" spans="1:11" x14ac:dyDescent="0.25">
      <c r="A144" s="6" t="s">
        <v>170</v>
      </c>
      <c r="C144" s="3" t="s">
        <v>207</v>
      </c>
      <c r="D144" s="22">
        <v>123</v>
      </c>
      <c r="E144" s="23">
        <f>D144/J144</f>
        <v>0.59420289855072461</v>
      </c>
      <c r="G144" s="22">
        <v>84</v>
      </c>
      <c r="H144" s="23">
        <f>G144/J144</f>
        <v>0.40579710144927539</v>
      </c>
      <c r="J144" s="22">
        <f>D144+G144</f>
        <v>207</v>
      </c>
      <c r="K144" s="22"/>
    </row>
    <row r="145" spans="1:11" x14ac:dyDescent="0.25">
      <c r="A145" s="20">
        <v>318</v>
      </c>
      <c r="B145" s="3"/>
      <c r="C145" s="3" t="s">
        <v>171</v>
      </c>
      <c r="D145" s="22">
        <v>27</v>
      </c>
      <c r="E145" s="23">
        <f t="shared" ref="E145" si="18">D145/J145</f>
        <v>0.33333333333333331</v>
      </c>
      <c r="G145" s="22">
        <v>54</v>
      </c>
      <c r="H145" s="23">
        <f t="shared" ref="H145" si="19">G145/J145</f>
        <v>0.66666666666666663</v>
      </c>
      <c r="J145" s="22">
        <f t="shared" ref="J145" si="20">D145+G145</f>
        <v>81</v>
      </c>
      <c r="K145" s="22"/>
    </row>
    <row r="146" spans="1:11" x14ac:dyDescent="0.25">
      <c r="A146" s="6">
        <v>152</v>
      </c>
      <c r="B146" s="3"/>
      <c r="C146" s="3" t="s">
        <v>172</v>
      </c>
      <c r="D146" s="22">
        <v>118</v>
      </c>
      <c r="E146" s="23">
        <f>D146/J146</f>
        <v>0.18553459119496854</v>
      </c>
      <c r="G146" s="22">
        <v>518</v>
      </c>
      <c r="H146" s="23">
        <f>G146/J146</f>
        <v>0.81446540880503149</v>
      </c>
      <c r="J146" s="22">
        <f>D146+G146</f>
        <v>636</v>
      </c>
      <c r="K146" s="22"/>
    </row>
    <row r="147" spans="1:11" x14ac:dyDescent="0.25">
      <c r="A147" s="20">
        <v>321</v>
      </c>
      <c r="B147" s="3"/>
      <c r="C147" s="3" t="s">
        <v>208</v>
      </c>
      <c r="D147" s="22">
        <v>34</v>
      </c>
      <c r="E147" s="23">
        <f t="shared" ref="E147:E148" si="21">D147/J147</f>
        <v>0.41975308641975306</v>
      </c>
      <c r="G147" s="22">
        <v>47</v>
      </c>
      <c r="H147" s="23">
        <f t="shared" ref="H147:H148" si="22">G147/J147</f>
        <v>0.58024691358024694</v>
      </c>
      <c r="J147" s="22">
        <f t="shared" ref="J147:J148" si="23">D147+G147</f>
        <v>81</v>
      </c>
      <c r="K147" s="22"/>
    </row>
    <row r="148" spans="1:11" x14ac:dyDescent="0.25">
      <c r="A148" s="20">
        <v>390</v>
      </c>
      <c r="B148" s="3"/>
      <c r="C148" s="3" t="s">
        <v>209</v>
      </c>
      <c r="D148" s="22">
        <v>12</v>
      </c>
      <c r="E148" s="23">
        <f t="shared" si="21"/>
        <v>0.31578947368421051</v>
      </c>
      <c r="G148" s="22">
        <v>26</v>
      </c>
      <c r="H148" s="23">
        <f t="shared" si="22"/>
        <v>0.68421052631578949</v>
      </c>
      <c r="J148" s="22">
        <f t="shared" si="23"/>
        <v>38</v>
      </c>
      <c r="K148" s="22"/>
    </row>
    <row r="149" spans="1:11" x14ac:dyDescent="0.25">
      <c r="A149" s="5" t="s">
        <v>199</v>
      </c>
      <c r="C149" s="5"/>
      <c r="D149" s="30"/>
      <c r="E149" s="21"/>
      <c r="G149" s="30"/>
      <c r="H149" s="21"/>
      <c r="I149" s="21"/>
      <c r="K149" s="22"/>
    </row>
    <row r="150" spans="1:11" x14ac:dyDescent="0.25">
      <c r="A150" s="5" t="s">
        <v>212</v>
      </c>
      <c r="C150" s="5"/>
      <c r="D150" s="30"/>
      <c r="E150" s="21"/>
      <c r="G150" s="30"/>
      <c r="H150" s="21"/>
      <c r="I150" s="21"/>
      <c r="K150" s="22"/>
    </row>
    <row r="151" spans="1:11" ht="15.75" x14ac:dyDescent="0.25">
      <c r="A151" s="4"/>
      <c r="C151" s="5"/>
      <c r="D151" s="30"/>
      <c r="E151" s="21"/>
      <c r="G151" s="30"/>
      <c r="H151" s="21"/>
      <c r="I151" s="21"/>
      <c r="K151" s="22"/>
    </row>
    <row r="152" spans="1:11" ht="15.75" x14ac:dyDescent="0.25">
      <c r="A152" s="4" t="s">
        <v>213</v>
      </c>
      <c r="C152" s="5"/>
      <c r="D152" s="7"/>
      <c r="G152" s="7"/>
      <c r="H152" s="5"/>
      <c r="K152" s="22"/>
    </row>
    <row r="153" spans="1:11" ht="15.75" thickBot="1" x14ac:dyDescent="0.3">
      <c r="A153" s="21" t="s">
        <v>1</v>
      </c>
      <c r="C153" s="5"/>
      <c r="D153" s="15" t="s">
        <v>194</v>
      </c>
      <c r="E153" s="16"/>
      <c r="G153" s="15" t="s">
        <v>195</v>
      </c>
      <c r="H153" s="16"/>
      <c r="I153" s="17"/>
      <c r="J153" s="18" t="s">
        <v>196</v>
      </c>
      <c r="K153" s="22"/>
    </row>
    <row r="154" spans="1:11" x14ac:dyDescent="0.25">
      <c r="A154" s="12" t="s">
        <v>4</v>
      </c>
      <c r="C154" s="14" t="s">
        <v>5</v>
      </c>
      <c r="D154" s="20" t="s">
        <v>197</v>
      </c>
      <c r="E154" s="20" t="s">
        <v>198</v>
      </c>
      <c r="G154" s="20" t="s">
        <v>197</v>
      </c>
      <c r="H154" s="20" t="s">
        <v>198</v>
      </c>
      <c r="I154" s="21"/>
      <c r="J154" s="26"/>
      <c r="K154" s="22"/>
    </row>
    <row r="155" spans="1:11" x14ac:dyDescent="0.25">
      <c r="A155" s="6" t="s">
        <v>173</v>
      </c>
      <c r="B155" s="3"/>
      <c r="C155" s="3" t="s">
        <v>174</v>
      </c>
      <c r="D155" s="22">
        <v>1637</v>
      </c>
      <c r="E155" s="23">
        <f>D155/J155</f>
        <v>0.87633832976445392</v>
      </c>
      <c r="G155" s="22">
        <v>231</v>
      </c>
      <c r="H155" s="23">
        <f>G155/J155</f>
        <v>0.12366167023554604</v>
      </c>
      <c r="J155" s="22">
        <f>D155+G155</f>
        <v>1868</v>
      </c>
      <c r="K155" s="22"/>
    </row>
    <row r="156" spans="1:11" x14ac:dyDescent="0.25">
      <c r="A156" s="20">
        <v>144</v>
      </c>
      <c r="B156" s="3"/>
      <c r="C156" s="3" t="s">
        <v>175</v>
      </c>
      <c r="D156" s="22">
        <v>22</v>
      </c>
      <c r="E156" s="23">
        <f>D156/J156</f>
        <v>1</v>
      </c>
      <c r="G156" s="22">
        <v>0</v>
      </c>
      <c r="H156" s="23">
        <f>G156/J156</f>
        <v>0</v>
      </c>
      <c r="J156" s="22">
        <f>D156+G156</f>
        <v>22</v>
      </c>
      <c r="K156" s="22"/>
    </row>
    <row r="157" spans="1:11" x14ac:dyDescent="0.25">
      <c r="A157" s="6" t="s">
        <v>176</v>
      </c>
      <c r="B157" s="3"/>
      <c r="C157" s="3" t="s">
        <v>177</v>
      </c>
      <c r="D157" s="22">
        <v>174</v>
      </c>
      <c r="E157" s="23">
        <f t="shared" ref="E157" si="24">D157/J157</f>
        <v>0.87437185929648242</v>
      </c>
      <c r="G157" s="22">
        <v>25</v>
      </c>
      <c r="H157" s="23">
        <f t="shared" ref="H157" si="25">G157/J157</f>
        <v>0.12562814070351758</v>
      </c>
      <c r="J157" s="22">
        <f t="shared" ref="J157" si="26">D157+G157</f>
        <v>199</v>
      </c>
      <c r="K157" s="22"/>
    </row>
    <row r="158" spans="1:11" x14ac:dyDescent="0.25">
      <c r="A158" s="6" t="s">
        <v>178</v>
      </c>
      <c r="B158" s="3"/>
      <c r="C158" s="3" t="s">
        <v>179</v>
      </c>
      <c r="D158" s="22">
        <v>160</v>
      </c>
      <c r="E158" s="23">
        <f t="shared" ref="E158:E163" si="27">D158/J158</f>
        <v>0.59479553903345728</v>
      </c>
      <c r="G158" s="22">
        <v>109</v>
      </c>
      <c r="H158" s="23">
        <f t="shared" ref="H158:H163" si="28">G158/J158</f>
        <v>0.40520446096654272</v>
      </c>
      <c r="J158" s="22">
        <f t="shared" ref="J158:J163" si="29">D158+G158</f>
        <v>269</v>
      </c>
      <c r="K158" s="22"/>
    </row>
    <row r="159" spans="1:11" x14ac:dyDescent="0.25">
      <c r="A159" s="20">
        <v>330</v>
      </c>
      <c r="B159" s="3"/>
      <c r="C159" s="3" t="s">
        <v>180</v>
      </c>
      <c r="D159" s="22">
        <v>6</v>
      </c>
      <c r="E159" s="23">
        <f t="shared" si="27"/>
        <v>0.35294117647058826</v>
      </c>
      <c r="G159" s="22">
        <v>11</v>
      </c>
      <c r="H159" s="23">
        <f t="shared" si="28"/>
        <v>0.6470588235294118</v>
      </c>
      <c r="J159" s="22">
        <f t="shared" si="29"/>
        <v>17</v>
      </c>
      <c r="K159" s="22"/>
    </row>
    <row r="160" spans="1:11" x14ac:dyDescent="0.25">
      <c r="A160" s="6" t="s">
        <v>181</v>
      </c>
      <c r="B160" s="3"/>
      <c r="C160" s="3" t="s">
        <v>182</v>
      </c>
      <c r="D160" s="22">
        <v>65</v>
      </c>
      <c r="E160" s="23">
        <f t="shared" si="27"/>
        <v>0.70652173913043481</v>
      </c>
      <c r="G160" s="22">
        <v>27</v>
      </c>
      <c r="H160" s="23">
        <f t="shared" si="28"/>
        <v>0.29347826086956524</v>
      </c>
      <c r="J160" s="22">
        <f t="shared" si="29"/>
        <v>92</v>
      </c>
      <c r="K160" s="22"/>
    </row>
    <row r="161" spans="1:11 16377:16377" x14ac:dyDescent="0.25">
      <c r="A161" s="6" t="s">
        <v>183</v>
      </c>
      <c r="B161" s="3"/>
      <c r="C161" s="3" t="s">
        <v>184</v>
      </c>
      <c r="D161" s="22">
        <v>414</v>
      </c>
      <c r="E161" s="23">
        <f t="shared" si="27"/>
        <v>0.69696969696969702</v>
      </c>
      <c r="G161" s="22">
        <v>180</v>
      </c>
      <c r="H161" s="23">
        <f t="shared" si="28"/>
        <v>0.30303030303030304</v>
      </c>
      <c r="J161" s="22">
        <f t="shared" si="29"/>
        <v>594</v>
      </c>
      <c r="K161" s="22"/>
    </row>
    <row r="162" spans="1:11 16377:16377" x14ac:dyDescent="0.25">
      <c r="A162" s="20">
        <v>102</v>
      </c>
      <c r="B162" s="3"/>
      <c r="C162" s="3" t="s">
        <v>185</v>
      </c>
      <c r="D162" s="22">
        <v>16</v>
      </c>
      <c r="E162" s="23">
        <f t="shared" si="27"/>
        <v>0.76190476190476186</v>
      </c>
      <c r="G162" s="22">
        <v>5</v>
      </c>
      <c r="H162" s="23">
        <f t="shared" si="28"/>
        <v>0.23809523809523808</v>
      </c>
      <c r="J162" s="22">
        <f t="shared" si="29"/>
        <v>21</v>
      </c>
      <c r="K162" s="22"/>
    </row>
    <row r="163" spans="1:11 16377:16377" x14ac:dyDescent="0.25">
      <c r="A163" s="6" t="s">
        <v>186</v>
      </c>
      <c r="B163" s="3"/>
      <c r="C163" s="3" t="s">
        <v>187</v>
      </c>
      <c r="D163" s="22">
        <v>140</v>
      </c>
      <c r="E163" s="23">
        <f t="shared" si="27"/>
        <v>0.90322580645161288</v>
      </c>
      <c r="G163" s="22">
        <v>15</v>
      </c>
      <c r="H163" s="23">
        <f t="shared" si="28"/>
        <v>9.6774193548387094E-2</v>
      </c>
      <c r="J163" s="22">
        <f t="shared" si="29"/>
        <v>155</v>
      </c>
      <c r="K163" s="22"/>
    </row>
    <row r="164" spans="1:11 16377:16377" x14ac:dyDescent="0.25">
      <c r="C164" s="5"/>
      <c r="D164" s="22"/>
      <c r="E164" s="23"/>
      <c r="G164" s="22"/>
      <c r="H164" s="23"/>
      <c r="J164" s="22"/>
    </row>
    <row r="165" spans="1:11 16377:16377" x14ac:dyDescent="0.25">
      <c r="A165" s="32"/>
      <c r="B165" s="32"/>
      <c r="C165" s="21" t="s">
        <v>219</v>
      </c>
      <c r="D165" s="28">
        <f>SUM(D155:D163,D115:D148,D93:D108)</f>
        <v>26284</v>
      </c>
      <c r="E165" s="29">
        <f>D165/J165</f>
        <v>0.73324778217932263</v>
      </c>
      <c r="F165" s="5"/>
      <c r="G165" s="28">
        <f>SUM(G155:G163,G115:G148,G93:G108)</f>
        <v>9562</v>
      </c>
      <c r="H165" s="29">
        <f>G165/J165</f>
        <v>0.26675221782067732</v>
      </c>
      <c r="I165" s="5"/>
      <c r="J165" s="28">
        <f>SUM(J155:J163,J115:J148,J93:J108)</f>
        <v>35846</v>
      </c>
    </row>
    <row r="167" spans="1:11 16377:16377" x14ac:dyDescent="0.25">
      <c r="K167" s="19"/>
    </row>
    <row r="168" spans="1:11 16377:16377" ht="12.75" customHeight="1" x14ac:dyDescent="0.25">
      <c r="A168" s="5" t="s">
        <v>199</v>
      </c>
      <c r="B168" s="3"/>
      <c r="C168" s="21"/>
      <c r="D168" s="28"/>
      <c r="E168" s="29"/>
      <c r="G168" s="28"/>
      <c r="H168" s="29"/>
      <c r="I168" s="5"/>
      <c r="J168" s="28"/>
      <c r="K168" s="26"/>
    </row>
    <row r="169" spans="1:11 16377:16377" ht="15" customHeight="1" x14ac:dyDescent="0.25">
      <c r="A169" s="5" t="s">
        <v>212</v>
      </c>
      <c r="B169" s="3"/>
      <c r="C169" s="21"/>
      <c r="D169" s="28"/>
      <c r="E169" s="29"/>
      <c r="G169" s="28"/>
      <c r="H169" s="29"/>
      <c r="I169" s="5"/>
      <c r="J169" s="28"/>
      <c r="K169" s="22"/>
    </row>
    <row r="170" spans="1:11 16377:16377" ht="15" customHeight="1" x14ac:dyDescent="0.25">
      <c r="A170" s="20"/>
      <c r="B170" s="3"/>
      <c r="C170" s="21"/>
      <c r="D170" s="28"/>
      <c r="E170" s="29"/>
      <c r="G170" s="28"/>
      <c r="H170" s="29"/>
      <c r="I170" s="5"/>
      <c r="J170" s="28"/>
      <c r="K170" s="22"/>
    </row>
    <row r="171" spans="1:11 16377:16377" ht="15.75" x14ac:dyDescent="0.25">
      <c r="A171" s="4" t="s">
        <v>218</v>
      </c>
      <c r="B171" s="3"/>
      <c r="D171" s="31"/>
      <c r="G171" s="31"/>
      <c r="J171" s="31"/>
      <c r="K171" s="22"/>
    </row>
    <row r="172" spans="1:11 16377:16377" ht="15.75" thickBot="1" x14ac:dyDescent="0.3">
      <c r="A172" s="21" t="s">
        <v>1</v>
      </c>
      <c r="C172" s="5"/>
      <c r="D172" s="15" t="s">
        <v>194</v>
      </c>
      <c r="E172" s="16"/>
      <c r="G172" s="15" t="s">
        <v>195</v>
      </c>
      <c r="H172" s="16"/>
      <c r="I172" s="17"/>
      <c r="J172" s="18" t="s">
        <v>196</v>
      </c>
      <c r="K172" s="22"/>
    </row>
    <row r="173" spans="1:11 16377:16377" x14ac:dyDescent="0.25">
      <c r="A173" s="12" t="s">
        <v>4</v>
      </c>
      <c r="C173" s="14" t="s">
        <v>5</v>
      </c>
      <c r="D173" s="20" t="s">
        <v>197</v>
      </c>
      <c r="E173" s="20" t="s">
        <v>198</v>
      </c>
      <c r="G173" s="20" t="s">
        <v>197</v>
      </c>
      <c r="H173" s="20" t="s">
        <v>198</v>
      </c>
      <c r="I173" s="21"/>
      <c r="J173" s="26"/>
      <c r="XEW173">
        <f>SUM(A173:XEV173)</f>
        <v>0</v>
      </c>
    </row>
    <row r="174" spans="1:11 16377:16377" x14ac:dyDescent="0.25">
      <c r="A174" s="20">
        <v>500</v>
      </c>
      <c r="B174" s="3"/>
      <c r="C174" s="3" t="s">
        <v>188</v>
      </c>
      <c r="D174" s="22">
        <v>332</v>
      </c>
      <c r="E174" s="23">
        <f t="shared" ref="E174:E177" si="30">D174/J174</f>
        <v>0.18895845190665908</v>
      </c>
      <c r="G174" s="22">
        <v>1425</v>
      </c>
      <c r="H174" s="23">
        <f t="shared" ref="H174:H177" si="31">G174/J174</f>
        <v>0.81104154809334095</v>
      </c>
      <c r="J174" s="22">
        <f t="shared" ref="J174:J177" si="32">D174+G174</f>
        <v>1757</v>
      </c>
      <c r="K174" s="28"/>
      <c r="XEW174">
        <f>SUM(A174:XEV174)</f>
        <v>4015</v>
      </c>
    </row>
    <row r="175" spans="1:11 16377:16377" x14ac:dyDescent="0.25">
      <c r="A175" s="20">
        <v>176</v>
      </c>
      <c r="B175" s="3"/>
      <c r="C175" s="3" t="s">
        <v>189</v>
      </c>
      <c r="D175" s="22">
        <v>182</v>
      </c>
      <c r="E175" s="23">
        <f t="shared" si="30"/>
        <v>9.8966829798803696E-2</v>
      </c>
      <c r="G175" s="22">
        <v>1657</v>
      </c>
      <c r="H175" s="23">
        <f t="shared" si="31"/>
        <v>0.90103317020119633</v>
      </c>
      <c r="J175" s="22">
        <f t="shared" si="32"/>
        <v>1839</v>
      </c>
      <c r="K175" s="28"/>
      <c r="XEW175">
        <f>SUM(A175:XEV175)</f>
        <v>3855</v>
      </c>
    </row>
    <row r="176" spans="1:11 16377:16377" x14ac:dyDescent="0.25">
      <c r="A176" s="20">
        <v>180</v>
      </c>
      <c r="B176" s="3"/>
      <c r="C176" s="3" t="s">
        <v>190</v>
      </c>
      <c r="D176" s="22">
        <v>113</v>
      </c>
      <c r="E176" s="23">
        <f t="shared" si="30"/>
        <v>0.56783919597989951</v>
      </c>
      <c r="G176" s="22">
        <v>86</v>
      </c>
      <c r="H176" s="23">
        <f t="shared" si="31"/>
        <v>0.43216080402010049</v>
      </c>
      <c r="J176" s="22">
        <f t="shared" si="32"/>
        <v>199</v>
      </c>
      <c r="K176" s="28"/>
    </row>
    <row r="177" spans="1:15" ht="15" customHeight="1" x14ac:dyDescent="0.25">
      <c r="A177" s="20">
        <v>171</v>
      </c>
      <c r="B177" s="3"/>
      <c r="C177" s="3" t="s">
        <v>191</v>
      </c>
      <c r="D177" s="22">
        <v>104</v>
      </c>
      <c r="E177" s="23">
        <f t="shared" si="30"/>
        <v>0.17838765008576329</v>
      </c>
      <c r="G177" s="22">
        <v>479</v>
      </c>
      <c r="H177" s="23">
        <f t="shared" si="31"/>
        <v>0.82161234991423671</v>
      </c>
      <c r="J177" s="22">
        <f t="shared" si="32"/>
        <v>583</v>
      </c>
      <c r="K177" s="31"/>
    </row>
    <row r="178" spans="1:15" x14ac:dyDescent="0.25">
      <c r="A178" s="20"/>
      <c r="C178" s="3"/>
      <c r="D178" s="22"/>
      <c r="E178" s="23"/>
      <c r="G178" s="22"/>
      <c r="H178" s="23"/>
      <c r="J178" s="22"/>
      <c r="K178" s="19"/>
    </row>
    <row r="179" spans="1:15" x14ac:dyDescent="0.25">
      <c r="A179" s="32"/>
      <c r="B179" s="32"/>
      <c r="C179" s="21" t="s">
        <v>220</v>
      </c>
      <c r="D179" s="28">
        <f>SUM(D174:D178)</f>
        <v>731</v>
      </c>
      <c r="E179" s="29">
        <f>D179/J179</f>
        <v>0.16697121973503884</v>
      </c>
      <c r="F179" s="5"/>
      <c r="G179" s="28">
        <f>SUM(G174:G178)</f>
        <v>3647</v>
      </c>
      <c r="H179" s="29">
        <f>G179/J179</f>
        <v>0.83302878026496119</v>
      </c>
      <c r="I179" s="5"/>
      <c r="J179" s="28">
        <f>SUM(J174:J178)</f>
        <v>4378</v>
      </c>
      <c r="K179" s="26"/>
    </row>
    <row r="180" spans="1:15" x14ac:dyDescent="0.25">
      <c r="A180" s="20"/>
      <c r="C180" s="3"/>
      <c r="D180" s="22"/>
      <c r="E180" s="23"/>
      <c r="G180" s="22"/>
      <c r="H180" s="23"/>
      <c r="J180" s="22"/>
      <c r="K180" s="22"/>
    </row>
    <row r="181" spans="1:15" x14ac:dyDescent="0.25">
      <c r="A181" s="32"/>
      <c r="B181" s="32"/>
      <c r="C181" s="21"/>
      <c r="D181" s="28"/>
      <c r="E181" s="29"/>
      <c r="F181" s="5"/>
      <c r="G181" s="28"/>
      <c r="H181" s="29"/>
      <c r="I181" s="5"/>
      <c r="J181" s="28"/>
      <c r="K181" s="22"/>
    </row>
    <row r="182" spans="1:15" x14ac:dyDescent="0.25">
      <c r="C182" s="5"/>
      <c r="D182" s="22"/>
      <c r="K182" s="22"/>
    </row>
    <row r="183" spans="1:15" x14ac:dyDescent="0.25">
      <c r="C183" s="21"/>
      <c r="D183" s="22"/>
      <c r="K183" s="22"/>
    </row>
    <row r="184" spans="1:15" x14ac:dyDescent="0.25">
      <c r="D184" s="34"/>
      <c r="E184" s="35"/>
      <c r="G184" s="34"/>
      <c r="H184" s="35"/>
      <c r="I184" s="5"/>
      <c r="J184" s="34"/>
      <c r="K184" s="22"/>
    </row>
    <row r="185" spans="1:15" x14ac:dyDescent="0.25">
      <c r="K185" s="28"/>
    </row>
    <row r="188" spans="1:15" x14ac:dyDescent="0.25">
      <c r="K188" s="34"/>
    </row>
    <row r="189" spans="1:15" s="32" customFormat="1" ht="12.75" customHeight="1" x14ac:dyDescent="0.25">
      <c r="A189"/>
      <c r="B189"/>
      <c r="C189"/>
      <c r="D189" s="3"/>
      <c r="E189" s="3"/>
      <c r="F189" s="3"/>
      <c r="G189" s="3"/>
      <c r="H189" s="3"/>
      <c r="I189" s="3"/>
      <c r="J189" s="3"/>
      <c r="K189" s="3"/>
      <c r="L189"/>
      <c r="M189"/>
      <c r="N189"/>
      <c r="O189"/>
    </row>
    <row r="192" spans="1:15" ht="15" customHeight="1" x14ac:dyDescent="0.25">
      <c r="L192" s="36"/>
    </row>
    <row r="193" spans="12:12" ht="7.5" customHeight="1" x14ac:dyDescent="0.25">
      <c r="L193" s="36"/>
    </row>
    <row r="194" spans="12:12" ht="15" customHeight="1" x14ac:dyDescent="0.25">
      <c r="L194" s="36"/>
    </row>
    <row r="195" spans="12:12" ht="16.5" customHeight="1" x14ac:dyDescent="0.25">
      <c r="L195" s="36"/>
    </row>
    <row r="196" spans="12:12" x14ac:dyDescent="0.25">
      <c r="L196" s="36"/>
    </row>
    <row r="197" spans="12:12" x14ac:dyDescent="0.25">
      <c r="L197" s="36"/>
    </row>
    <row r="198" spans="12:12" x14ac:dyDescent="0.25">
      <c r="L198" s="36"/>
    </row>
  </sheetData>
  <pageMargins left="0.7" right="0.7" top="0.75" bottom="0.75" header="0.3" footer="0.3"/>
  <pageSetup scale="84" fitToHeight="0" orientation="landscape"/>
  <rowBreaks count="4" manualBreakCount="4">
    <brk id="35" max="11" man="1"/>
    <brk id="69" max="11" man="1"/>
    <brk id="108" max="11" man="1"/>
    <brk id="1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2.3c MapRec by Dep_Inst</vt:lpstr>
      <vt:lpstr>'T 2.3c MapRec by Dep_Inst'!Print_Area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2024-01-31T18:07:03Z</cp:lastPrinted>
  <dcterms:created xsi:type="dcterms:W3CDTF">2022-12-13T16:21:35Z</dcterms:created>
  <dcterms:modified xsi:type="dcterms:W3CDTF">2024-02-07T22:49:04Z</dcterms:modified>
</cp:coreProperties>
</file>