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RPPA\DATA BOOKS BY YEAR\Data Book 2020\"/>
    </mc:Choice>
  </mc:AlternateContent>
  <xr:revisionPtr revIDLastSave="0" documentId="13_ncr:1_{7273D3D0-B0B7-4E4E-8346-FA0ECC7897DB}" xr6:coauthVersionLast="45" xr6:coauthVersionMax="45" xr10:uidLastSave="{00000000-0000-0000-0000-000000000000}"/>
  <bookViews>
    <workbookView xWindow="-120" yWindow="480" windowWidth="24240" windowHeight="13140" xr2:uid="{E410265E-674C-4743-8BAE-7FEA8412A507}"/>
  </bookViews>
  <sheets>
    <sheet name="T2.0d MAP Susp History" sheetId="1" r:id="rId1"/>
  </sheets>
  <definedNames>
    <definedName name="_xlnm.Print_Area" localSheetId="0">'T2.0d MAP Susp History'!$A$1:$J$69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" l="1"/>
  <c r="I40" i="1"/>
  <c r="H40" i="1"/>
  <c r="I39" i="1"/>
  <c r="I38" i="1"/>
  <c r="H38" i="1"/>
  <c r="I37" i="1"/>
  <c r="I36" i="1"/>
  <c r="H36" i="1"/>
  <c r="I35" i="1"/>
  <c r="I34" i="1"/>
  <c r="H34" i="1"/>
  <c r="I28" i="1"/>
  <c r="H28" i="1"/>
</calcChain>
</file>

<file path=xl/sharedStrings.xml><?xml version="1.0" encoding="utf-8"?>
<sst xmlns="http://schemas.openxmlformats.org/spreadsheetml/2006/main" count="287" uniqueCount="104">
  <si>
    <t>Table 2.0d of the 2020 ISAC Data Book</t>
  </si>
  <si>
    <t xml:space="preserve"> </t>
  </si>
  <si>
    <t>Award Year</t>
  </si>
  <si>
    <t>Program</t>
  </si>
  <si>
    <t>Original Suspension Date</t>
  </si>
  <si>
    <t>Suspension Release to Date</t>
  </si>
  <si>
    <t>Final Suspension Date</t>
  </si>
  <si>
    <t>Shutdown Date</t>
  </si>
  <si>
    <t># Eligible Including Suspended</t>
  </si>
  <si>
    <t># Eligible Left in Suspension</t>
  </si>
  <si>
    <t>$ Eligible in Suspension</t>
  </si>
  <si>
    <t>Notes</t>
  </si>
  <si>
    <t>1977-78</t>
  </si>
  <si>
    <t>MAP</t>
  </si>
  <si>
    <t>10/1/77</t>
  </si>
  <si>
    <t>n/a</t>
  </si>
  <si>
    <t>1978-79</t>
  </si>
  <si>
    <t>2/15/79</t>
  </si>
  <si>
    <t>1979-80</t>
  </si>
  <si>
    <t>9/13/79</t>
  </si>
  <si>
    <t>Supplemental Approp</t>
  </si>
  <si>
    <t>1980-81</t>
  </si>
  <si>
    <t>8/28/80</t>
  </si>
  <si>
    <t>$100 spring term cut</t>
  </si>
  <si>
    <t>1981-82</t>
  </si>
  <si>
    <t>2/15/82</t>
  </si>
  <si>
    <t>1982-83</t>
  </si>
  <si>
    <t>3/15/83</t>
  </si>
  <si>
    <t>1983-84</t>
  </si>
  <si>
    <t>12/9/83</t>
  </si>
  <si>
    <t>1984-85</t>
  </si>
  <si>
    <t>12/10/84</t>
  </si>
  <si>
    <t>1985-86</t>
  </si>
  <si>
    <t>3/15/86</t>
  </si>
  <si>
    <t>$50 spring term cut</t>
  </si>
  <si>
    <t>1986-87</t>
  </si>
  <si>
    <t>1/31/87</t>
  </si>
  <si>
    <t>$25 spring term cut</t>
  </si>
  <si>
    <t>1987-88</t>
  </si>
  <si>
    <t>3/15/88</t>
  </si>
  <si>
    <t>1988-89</t>
  </si>
  <si>
    <t>3/15/89</t>
  </si>
  <si>
    <t>1989-90</t>
  </si>
  <si>
    <t>3/15/90</t>
  </si>
  <si>
    <t>1990-91</t>
  </si>
  <si>
    <t>12/19/90</t>
  </si>
  <si>
    <t>1991-92</t>
  </si>
  <si>
    <t>10/2/91 for Continuing and 11/13/91 for 1st-time</t>
  </si>
  <si>
    <t>1992-93</t>
  </si>
  <si>
    <t>6/21/92 for Continuing and 3/3/93 for 1st-time</t>
  </si>
  <si>
    <t>1993-94</t>
  </si>
  <si>
    <t>10/2/93 for Continuing</t>
  </si>
  <si>
    <t>1994-95</t>
  </si>
  <si>
    <t>10/2/97 for Continuing</t>
  </si>
  <si>
    <t>None</t>
  </si>
  <si>
    <t>1995-96</t>
  </si>
  <si>
    <t>10/2/95 for Continuing and 4/4/96 for 1st-time</t>
  </si>
  <si>
    <t>1996-97</t>
  </si>
  <si>
    <t>10/2/96 for Continuing and 12/15/96 for 1st-time</t>
  </si>
  <si>
    <t>1997-98</t>
  </si>
  <si>
    <t>10/2/97 for Continuing and 1/15/98 for 1st-time</t>
  </si>
  <si>
    <t>1998-99</t>
  </si>
  <si>
    <t>10/2/98 for Continuing</t>
  </si>
  <si>
    <t>1999-00</t>
  </si>
  <si>
    <t>2000-01</t>
  </si>
  <si>
    <t>MAP/IIA</t>
  </si>
  <si>
    <t>EOY</t>
  </si>
  <si>
    <t>2001-02</t>
  </si>
  <si>
    <t>Release through 12/7/01</t>
  </si>
  <si>
    <t>IIA</t>
  </si>
  <si>
    <t>Note:  for FY94 - FY99, continuing apps after 10/1 were not eligible for MAP awards.</t>
  </si>
  <si>
    <t>2002-03</t>
  </si>
  <si>
    <t>3/4/03</t>
  </si>
  <si>
    <t>2003-04</t>
  </si>
  <si>
    <t>2004-05</t>
  </si>
  <si>
    <t>Release through 10/15/04</t>
  </si>
  <si>
    <t>Removed 2nd/3rd term awards back to 7/15</t>
  </si>
  <si>
    <t>2005-06</t>
  </si>
  <si>
    <t>2/8/06</t>
  </si>
  <si>
    <t>2006-07</t>
  </si>
  <si>
    <t>2007-08</t>
  </si>
  <si>
    <t>2008-09</t>
  </si>
  <si>
    <t>2009-10</t>
  </si>
  <si>
    <t>Funding only for first-term awards</t>
  </si>
  <si>
    <t>2010-11</t>
  </si>
  <si>
    <t>Second &amp; third term awards reduced 5%</t>
  </si>
  <si>
    <t>Not Funded</t>
  </si>
  <si>
    <t>N/A</t>
  </si>
  <si>
    <t>2011-12</t>
  </si>
  <si>
    <t>2012-13</t>
  </si>
  <si>
    <t>Awards to released apps reduced 10%</t>
  </si>
  <si>
    <t>2013-14</t>
  </si>
  <si>
    <t>--</t>
  </si>
  <si>
    <t>2014-15</t>
  </si>
  <si>
    <t>2015-16</t>
  </si>
  <si>
    <t>2016-17</t>
  </si>
  <si>
    <t>2017-18</t>
  </si>
  <si>
    <t>First year FAFSA filing began 3 months earlier</t>
  </si>
  <si>
    <t>2018-19</t>
  </si>
  <si>
    <t>2019-20</t>
  </si>
  <si>
    <t>,</t>
  </si>
  <si>
    <t>2020 ISAC Data Book</t>
  </si>
  <si>
    <t>MAP / IIA Suspension History, FY1978 to FY2020</t>
  </si>
  <si>
    <t>Table 2.0d, MAP / IIA Suspension History FY1978 to FY2020, continued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</si>
</sst>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/d/yy;@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</font>
    <font>
      <sz val="16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sz val="16"/>
      <color rgb="FFFF000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right" wrapText="1"/>
    </xf>
    <xf numFmtId="0" fontId="5" fillId="0" borderId="0" xfId="1" applyFont="1" applyAlignment="1">
      <alignment horizontal="right" wrapText="1"/>
    </xf>
    <xf numFmtId="3" fontId="3" fillId="0" borderId="0" xfId="1" applyNumberFormat="1" applyFont="1" applyAlignment="1">
      <alignment horizontal="right"/>
    </xf>
    <xf numFmtId="3" fontId="3" fillId="0" borderId="0" xfId="1" applyNumberFormat="1" applyFont="1"/>
    <xf numFmtId="164" fontId="3" fillId="0" borderId="0" xfId="1" applyNumberFormat="1" applyFont="1"/>
    <xf numFmtId="0" fontId="6" fillId="0" borderId="0" xfId="1" applyFont="1"/>
    <xf numFmtId="0" fontId="7" fillId="0" borderId="0" xfId="1" applyFont="1" applyAlignment="1">
      <alignment horizontal="center" wrapText="1"/>
    </xf>
    <xf numFmtId="0" fontId="7" fillId="0" borderId="0" xfId="1" applyFont="1" applyAlignment="1">
      <alignment horizontal="left" wrapText="1"/>
    </xf>
    <xf numFmtId="3" fontId="7" fillId="0" borderId="0" xfId="1" applyNumberFormat="1" applyFont="1" applyAlignment="1">
      <alignment horizontal="center" wrapText="1"/>
    </xf>
    <xf numFmtId="164" fontId="7" fillId="0" borderId="0" xfId="1" applyNumberFormat="1" applyFont="1" applyAlignment="1">
      <alignment horizontal="center" wrapText="1"/>
    </xf>
    <xf numFmtId="0" fontId="7" fillId="0" borderId="0" xfId="1" applyFont="1" applyAlignment="1">
      <alignment horizontal="center"/>
    </xf>
    <xf numFmtId="0" fontId="8" fillId="0" borderId="0" xfId="1" applyFont="1"/>
    <xf numFmtId="0" fontId="9" fillId="0" borderId="1" xfId="1" applyFont="1" applyBorder="1"/>
    <xf numFmtId="14" fontId="9" fillId="0" borderId="1" xfId="1" applyNumberFormat="1" applyFont="1" applyBorder="1" applyAlignment="1">
      <alignment horizontal="right" wrapText="1"/>
    </xf>
    <xf numFmtId="0" fontId="9" fillId="0" borderId="1" xfId="1" applyFont="1" applyBorder="1" applyAlignment="1">
      <alignment horizontal="right" wrapText="1"/>
    </xf>
    <xf numFmtId="14" fontId="9" fillId="0" borderId="1" xfId="1" quotePrefix="1" applyNumberFormat="1" applyFont="1" applyBorder="1" applyAlignment="1">
      <alignment horizontal="center" wrapText="1"/>
    </xf>
    <xf numFmtId="3" fontId="9" fillId="0" borderId="1" xfId="1" applyNumberFormat="1" applyFont="1" applyBorder="1" applyAlignment="1">
      <alignment horizontal="right"/>
    </xf>
    <xf numFmtId="3" fontId="9" fillId="0" borderId="1" xfId="1" quotePrefix="1" applyNumberFormat="1" applyFont="1" applyBorder="1" applyAlignment="1">
      <alignment horizontal="right"/>
    </xf>
    <xf numFmtId="164" fontId="9" fillId="0" borderId="1" xfId="1" quotePrefix="1" applyNumberFormat="1" applyFont="1" applyBorder="1" applyAlignment="1">
      <alignment horizontal="right"/>
    </xf>
    <xf numFmtId="0" fontId="9" fillId="0" borderId="0" xfId="1" applyFont="1"/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3" fontId="9" fillId="0" borderId="1" xfId="1" applyNumberFormat="1" applyFont="1" applyBorder="1"/>
    <xf numFmtId="164" fontId="9" fillId="0" borderId="1" xfId="1" applyNumberFormat="1" applyFont="1" applyBorder="1"/>
    <xf numFmtId="14" fontId="9" fillId="0" borderId="1" xfId="1" applyNumberFormat="1" applyFont="1" applyBorder="1" applyAlignment="1">
      <alignment horizontal="center" wrapText="1"/>
    </xf>
    <xf numFmtId="0" fontId="9" fillId="0" borderId="1" xfId="1" quotePrefix="1" applyFont="1" applyBorder="1" applyAlignment="1">
      <alignment horizontal="center" wrapText="1"/>
    </xf>
    <xf numFmtId="0" fontId="9" fillId="0" borderId="2" xfId="1" applyFont="1" applyBorder="1"/>
    <xf numFmtId="165" fontId="9" fillId="0" borderId="2" xfId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center" wrapText="1"/>
    </xf>
    <xf numFmtId="165" fontId="9" fillId="0" borderId="2" xfId="1" quotePrefix="1" applyNumberFormat="1" applyFont="1" applyBorder="1" applyAlignment="1">
      <alignment horizontal="center" wrapText="1"/>
    </xf>
    <xf numFmtId="0" fontId="9" fillId="0" borderId="2" xfId="1" applyFont="1" applyBorder="1" applyAlignment="1">
      <alignment horizontal="right" wrapText="1"/>
    </xf>
    <xf numFmtId="3" fontId="9" fillId="0" borderId="2" xfId="1" applyNumberFormat="1" applyFont="1" applyBorder="1" applyAlignment="1">
      <alignment horizontal="right"/>
    </xf>
    <xf numFmtId="3" fontId="9" fillId="0" borderId="2" xfId="1" applyNumberFormat="1" applyFont="1" applyBorder="1"/>
    <xf numFmtId="164" fontId="9" fillId="0" borderId="2" xfId="1" applyNumberFormat="1" applyFont="1" applyBorder="1"/>
    <xf numFmtId="0" fontId="9" fillId="0" borderId="3" xfId="1" applyFont="1" applyBorder="1"/>
    <xf numFmtId="14" fontId="9" fillId="0" borderId="3" xfId="1" applyNumberFormat="1" applyFont="1" applyBorder="1" applyAlignment="1">
      <alignment horizontal="center" wrapText="1"/>
    </xf>
    <xf numFmtId="14" fontId="9" fillId="0" borderId="3" xfId="1" applyNumberFormat="1" applyFont="1" applyBorder="1" applyAlignment="1">
      <alignment horizontal="right" wrapText="1"/>
    </xf>
    <xf numFmtId="3" fontId="9" fillId="0" borderId="3" xfId="1" applyNumberFormat="1" applyFont="1" applyBorder="1" applyAlignment="1">
      <alignment horizontal="right"/>
    </xf>
    <xf numFmtId="3" fontId="9" fillId="0" borderId="3" xfId="1" applyNumberFormat="1" applyFont="1" applyBorder="1"/>
    <xf numFmtId="164" fontId="9" fillId="0" borderId="3" xfId="1" applyNumberFormat="1" applyFont="1" applyBorder="1"/>
    <xf numFmtId="14" fontId="9" fillId="0" borderId="0" xfId="1" applyNumberFormat="1" applyFont="1" applyAlignment="1">
      <alignment horizontal="center" wrapText="1"/>
    </xf>
    <xf numFmtId="14" fontId="9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horizontal="right"/>
    </xf>
    <xf numFmtId="3" fontId="9" fillId="0" borderId="0" xfId="1" applyNumberFormat="1" applyFont="1"/>
    <xf numFmtId="164" fontId="9" fillId="0" borderId="0" xfId="1" applyNumberFormat="1" applyFont="1"/>
    <xf numFmtId="0" fontId="10" fillId="0" borderId="0" xfId="1" applyFont="1"/>
    <xf numFmtId="0" fontId="7" fillId="0" borderId="3" xfId="1" applyFont="1" applyBorder="1" applyAlignment="1">
      <alignment horizontal="center" wrapText="1"/>
    </xf>
    <xf numFmtId="0" fontId="7" fillId="0" borderId="3" xfId="1" applyFont="1" applyBorder="1" applyAlignment="1">
      <alignment horizontal="left" wrapText="1"/>
    </xf>
    <xf numFmtId="3" fontId="7" fillId="0" borderId="3" xfId="1" applyNumberFormat="1" applyFont="1" applyBorder="1" applyAlignment="1">
      <alignment horizontal="center" wrapText="1"/>
    </xf>
    <xf numFmtId="164" fontId="7" fillId="0" borderId="3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165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165" fontId="9" fillId="0" borderId="0" xfId="1" quotePrefix="1" applyNumberFormat="1" applyFont="1" applyAlignment="1">
      <alignment horizontal="center" wrapText="1"/>
    </xf>
    <xf numFmtId="0" fontId="9" fillId="0" borderId="0" xfId="1" quotePrefix="1" applyFont="1" applyAlignment="1">
      <alignment horizontal="center" wrapText="1"/>
    </xf>
    <xf numFmtId="165" fontId="9" fillId="0" borderId="3" xfId="1" applyNumberFormat="1" applyFont="1" applyBorder="1" applyAlignment="1">
      <alignment horizontal="center" wrapText="1"/>
    </xf>
    <xf numFmtId="0" fontId="9" fillId="0" borderId="3" xfId="1" applyFont="1" applyBorder="1" applyAlignment="1">
      <alignment horizontal="center" wrapText="1"/>
    </xf>
    <xf numFmtId="165" fontId="9" fillId="0" borderId="3" xfId="1" quotePrefix="1" applyNumberFormat="1" applyFont="1" applyBorder="1" applyAlignment="1">
      <alignment horizontal="center" wrapText="1"/>
    </xf>
    <xf numFmtId="0" fontId="9" fillId="0" borderId="3" xfId="1" quotePrefix="1" applyFont="1" applyBorder="1" applyAlignment="1">
      <alignment horizontal="center" wrapText="1"/>
    </xf>
    <xf numFmtId="0" fontId="9" fillId="0" borderId="0" xfId="1" quotePrefix="1" applyFont="1" applyAlignment="1">
      <alignment horizontal="right" wrapText="1"/>
    </xf>
    <xf numFmtId="0" fontId="9" fillId="0" borderId="0" xfId="1" applyFont="1" applyAlignment="1">
      <alignment horizontal="right" wrapText="1"/>
    </xf>
    <xf numFmtId="0" fontId="9" fillId="0" borderId="3" xfId="1" applyFont="1" applyBorder="1" applyAlignment="1">
      <alignment horizontal="right" wrapText="1"/>
    </xf>
    <xf numFmtId="0" fontId="9" fillId="0" borderId="3" xfId="1" applyFont="1" applyBorder="1" applyAlignment="1">
      <alignment horizontal="left"/>
    </xf>
    <xf numFmtId="164" fontId="9" fillId="0" borderId="3" xfId="1" applyNumberFormat="1" applyFont="1" applyBorder="1" applyAlignment="1">
      <alignment horizontal="right"/>
    </xf>
  </cellXfs>
  <cellStyles count="2">
    <cellStyle name="Normal" xfId="0" builtinId="0"/>
    <cellStyle name="Normal 2" xfId="1" xr:uid="{DF3BB000-E85D-4860-BD7E-E93CD473B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5EC08-3E23-4670-B526-416D74900312}">
  <sheetPr>
    <tabColor theme="7" tint="0.39997558519241921"/>
  </sheetPr>
  <dimension ref="A1:L92"/>
  <sheetViews>
    <sheetView showGridLines="0" tabSelected="1" view="pageBreakPreview" zoomScale="115" zoomScaleNormal="75" zoomScaleSheetLayoutView="115" workbookViewId="0"/>
  </sheetViews>
  <sheetFormatPr defaultRowHeight="12.75" x14ac:dyDescent="0.2"/>
  <cols>
    <col min="1" max="1" width="10.85546875" style="23" customWidth="1"/>
    <col min="2" max="2" width="12.5703125" style="23" customWidth="1"/>
    <col min="3" max="3" width="16.7109375" style="64" customWidth="1"/>
    <col min="4" max="4" width="16.5703125" style="64" customWidth="1"/>
    <col min="5" max="5" width="24" style="64" customWidth="1"/>
    <col min="6" max="6" width="13.140625" style="64" customWidth="1"/>
    <col min="7" max="7" width="15.42578125" style="46" customWidth="1"/>
    <col min="8" max="8" width="15.42578125" style="47" customWidth="1"/>
    <col min="9" max="9" width="16.42578125" style="48" customWidth="1"/>
    <col min="10" max="10" width="36.28515625" style="23" customWidth="1"/>
    <col min="11" max="11" width="16.140625" style="23" customWidth="1"/>
    <col min="12" max="256" width="9.140625" style="23"/>
    <col min="257" max="257" width="10.85546875" style="23" customWidth="1"/>
    <col min="258" max="258" width="9.85546875" style="23" customWidth="1"/>
    <col min="259" max="259" width="18.28515625" style="23" customWidth="1"/>
    <col min="260" max="260" width="18" style="23" customWidth="1"/>
    <col min="261" max="261" width="21.140625" style="23" customWidth="1"/>
    <col min="262" max="262" width="13.140625" style="23" customWidth="1"/>
    <col min="263" max="263" width="11.85546875" style="23" customWidth="1"/>
    <col min="264" max="264" width="12.85546875" style="23" customWidth="1"/>
    <col min="265" max="265" width="14" style="23" customWidth="1"/>
    <col min="266" max="266" width="40.7109375" style="23" customWidth="1"/>
    <col min="267" max="267" width="16.140625" style="23" customWidth="1"/>
    <col min="268" max="512" width="9.140625" style="23"/>
    <col min="513" max="513" width="10.85546875" style="23" customWidth="1"/>
    <col min="514" max="514" width="9.85546875" style="23" customWidth="1"/>
    <col min="515" max="515" width="18.28515625" style="23" customWidth="1"/>
    <col min="516" max="516" width="18" style="23" customWidth="1"/>
    <col min="517" max="517" width="21.140625" style="23" customWidth="1"/>
    <col min="518" max="518" width="13.140625" style="23" customWidth="1"/>
    <col min="519" max="519" width="11.85546875" style="23" customWidth="1"/>
    <col min="520" max="520" width="12.85546875" style="23" customWidth="1"/>
    <col min="521" max="521" width="14" style="23" customWidth="1"/>
    <col min="522" max="522" width="40.7109375" style="23" customWidth="1"/>
    <col min="523" max="523" width="16.140625" style="23" customWidth="1"/>
    <col min="524" max="768" width="9.140625" style="23"/>
    <col min="769" max="769" width="10.85546875" style="23" customWidth="1"/>
    <col min="770" max="770" width="9.85546875" style="23" customWidth="1"/>
    <col min="771" max="771" width="18.28515625" style="23" customWidth="1"/>
    <col min="772" max="772" width="18" style="23" customWidth="1"/>
    <col min="773" max="773" width="21.140625" style="23" customWidth="1"/>
    <col min="774" max="774" width="13.140625" style="23" customWidth="1"/>
    <col min="775" max="775" width="11.85546875" style="23" customWidth="1"/>
    <col min="776" max="776" width="12.85546875" style="23" customWidth="1"/>
    <col min="777" max="777" width="14" style="23" customWidth="1"/>
    <col min="778" max="778" width="40.7109375" style="23" customWidth="1"/>
    <col min="779" max="779" width="16.140625" style="23" customWidth="1"/>
    <col min="780" max="1024" width="9.140625" style="23"/>
    <col min="1025" max="1025" width="10.85546875" style="23" customWidth="1"/>
    <col min="1026" max="1026" width="9.85546875" style="23" customWidth="1"/>
    <col min="1027" max="1027" width="18.28515625" style="23" customWidth="1"/>
    <col min="1028" max="1028" width="18" style="23" customWidth="1"/>
    <col min="1029" max="1029" width="21.140625" style="23" customWidth="1"/>
    <col min="1030" max="1030" width="13.140625" style="23" customWidth="1"/>
    <col min="1031" max="1031" width="11.85546875" style="23" customWidth="1"/>
    <col min="1032" max="1032" width="12.85546875" style="23" customWidth="1"/>
    <col min="1033" max="1033" width="14" style="23" customWidth="1"/>
    <col min="1034" max="1034" width="40.7109375" style="23" customWidth="1"/>
    <col min="1035" max="1035" width="16.140625" style="23" customWidth="1"/>
    <col min="1036" max="1280" width="9.140625" style="23"/>
    <col min="1281" max="1281" width="10.85546875" style="23" customWidth="1"/>
    <col min="1282" max="1282" width="9.85546875" style="23" customWidth="1"/>
    <col min="1283" max="1283" width="18.28515625" style="23" customWidth="1"/>
    <col min="1284" max="1284" width="18" style="23" customWidth="1"/>
    <col min="1285" max="1285" width="21.140625" style="23" customWidth="1"/>
    <col min="1286" max="1286" width="13.140625" style="23" customWidth="1"/>
    <col min="1287" max="1287" width="11.85546875" style="23" customWidth="1"/>
    <col min="1288" max="1288" width="12.85546875" style="23" customWidth="1"/>
    <col min="1289" max="1289" width="14" style="23" customWidth="1"/>
    <col min="1290" max="1290" width="40.7109375" style="23" customWidth="1"/>
    <col min="1291" max="1291" width="16.140625" style="23" customWidth="1"/>
    <col min="1292" max="1536" width="9.140625" style="23"/>
    <col min="1537" max="1537" width="10.85546875" style="23" customWidth="1"/>
    <col min="1538" max="1538" width="9.85546875" style="23" customWidth="1"/>
    <col min="1539" max="1539" width="18.28515625" style="23" customWidth="1"/>
    <col min="1540" max="1540" width="18" style="23" customWidth="1"/>
    <col min="1541" max="1541" width="21.140625" style="23" customWidth="1"/>
    <col min="1542" max="1542" width="13.140625" style="23" customWidth="1"/>
    <col min="1543" max="1543" width="11.85546875" style="23" customWidth="1"/>
    <col min="1544" max="1544" width="12.85546875" style="23" customWidth="1"/>
    <col min="1545" max="1545" width="14" style="23" customWidth="1"/>
    <col min="1546" max="1546" width="40.7109375" style="23" customWidth="1"/>
    <col min="1547" max="1547" width="16.140625" style="23" customWidth="1"/>
    <col min="1548" max="1792" width="9.140625" style="23"/>
    <col min="1793" max="1793" width="10.85546875" style="23" customWidth="1"/>
    <col min="1794" max="1794" width="9.85546875" style="23" customWidth="1"/>
    <col min="1795" max="1795" width="18.28515625" style="23" customWidth="1"/>
    <col min="1796" max="1796" width="18" style="23" customWidth="1"/>
    <col min="1797" max="1797" width="21.140625" style="23" customWidth="1"/>
    <col min="1798" max="1798" width="13.140625" style="23" customWidth="1"/>
    <col min="1799" max="1799" width="11.85546875" style="23" customWidth="1"/>
    <col min="1800" max="1800" width="12.85546875" style="23" customWidth="1"/>
    <col min="1801" max="1801" width="14" style="23" customWidth="1"/>
    <col min="1802" max="1802" width="40.7109375" style="23" customWidth="1"/>
    <col min="1803" max="1803" width="16.140625" style="23" customWidth="1"/>
    <col min="1804" max="2048" width="9.140625" style="23"/>
    <col min="2049" max="2049" width="10.85546875" style="23" customWidth="1"/>
    <col min="2050" max="2050" width="9.85546875" style="23" customWidth="1"/>
    <col min="2051" max="2051" width="18.28515625" style="23" customWidth="1"/>
    <col min="2052" max="2052" width="18" style="23" customWidth="1"/>
    <col min="2053" max="2053" width="21.140625" style="23" customWidth="1"/>
    <col min="2054" max="2054" width="13.140625" style="23" customWidth="1"/>
    <col min="2055" max="2055" width="11.85546875" style="23" customWidth="1"/>
    <col min="2056" max="2056" width="12.85546875" style="23" customWidth="1"/>
    <col min="2057" max="2057" width="14" style="23" customWidth="1"/>
    <col min="2058" max="2058" width="40.7109375" style="23" customWidth="1"/>
    <col min="2059" max="2059" width="16.140625" style="23" customWidth="1"/>
    <col min="2060" max="2304" width="9.140625" style="23"/>
    <col min="2305" max="2305" width="10.85546875" style="23" customWidth="1"/>
    <col min="2306" max="2306" width="9.85546875" style="23" customWidth="1"/>
    <col min="2307" max="2307" width="18.28515625" style="23" customWidth="1"/>
    <col min="2308" max="2308" width="18" style="23" customWidth="1"/>
    <col min="2309" max="2309" width="21.140625" style="23" customWidth="1"/>
    <col min="2310" max="2310" width="13.140625" style="23" customWidth="1"/>
    <col min="2311" max="2311" width="11.85546875" style="23" customWidth="1"/>
    <col min="2312" max="2312" width="12.85546875" style="23" customWidth="1"/>
    <col min="2313" max="2313" width="14" style="23" customWidth="1"/>
    <col min="2314" max="2314" width="40.7109375" style="23" customWidth="1"/>
    <col min="2315" max="2315" width="16.140625" style="23" customWidth="1"/>
    <col min="2316" max="2560" width="9.140625" style="23"/>
    <col min="2561" max="2561" width="10.85546875" style="23" customWidth="1"/>
    <col min="2562" max="2562" width="9.85546875" style="23" customWidth="1"/>
    <col min="2563" max="2563" width="18.28515625" style="23" customWidth="1"/>
    <col min="2564" max="2564" width="18" style="23" customWidth="1"/>
    <col min="2565" max="2565" width="21.140625" style="23" customWidth="1"/>
    <col min="2566" max="2566" width="13.140625" style="23" customWidth="1"/>
    <col min="2567" max="2567" width="11.85546875" style="23" customWidth="1"/>
    <col min="2568" max="2568" width="12.85546875" style="23" customWidth="1"/>
    <col min="2569" max="2569" width="14" style="23" customWidth="1"/>
    <col min="2570" max="2570" width="40.7109375" style="23" customWidth="1"/>
    <col min="2571" max="2571" width="16.140625" style="23" customWidth="1"/>
    <col min="2572" max="2816" width="9.140625" style="23"/>
    <col min="2817" max="2817" width="10.85546875" style="23" customWidth="1"/>
    <col min="2818" max="2818" width="9.85546875" style="23" customWidth="1"/>
    <col min="2819" max="2819" width="18.28515625" style="23" customWidth="1"/>
    <col min="2820" max="2820" width="18" style="23" customWidth="1"/>
    <col min="2821" max="2821" width="21.140625" style="23" customWidth="1"/>
    <col min="2822" max="2822" width="13.140625" style="23" customWidth="1"/>
    <col min="2823" max="2823" width="11.85546875" style="23" customWidth="1"/>
    <col min="2824" max="2824" width="12.85546875" style="23" customWidth="1"/>
    <col min="2825" max="2825" width="14" style="23" customWidth="1"/>
    <col min="2826" max="2826" width="40.7109375" style="23" customWidth="1"/>
    <col min="2827" max="2827" width="16.140625" style="23" customWidth="1"/>
    <col min="2828" max="3072" width="9.140625" style="23"/>
    <col min="3073" max="3073" width="10.85546875" style="23" customWidth="1"/>
    <col min="3074" max="3074" width="9.85546875" style="23" customWidth="1"/>
    <col min="3075" max="3075" width="18.28515625" style="23" customWidth="1"/>
    <col min="3076" max="3076" width="18" style="23" customWidth="1"/>
    <col min="3077" max="3077" width="21.140625" style="23" customWidth="1"/>
    <col min="3078" max="3078" width="13.140625" style="23" customWidth="1"/>
    <col min="3079" max="3079" width="11.85546875" style="23" customWidth="1"/>
    <col min="3080" max="3080" width="12.85546875" style="23" customWidth="1"/>
    <col min="3081" max="3081" width="14" style="23" customWidth="1"/>
    <col min="3082" max="3082" width="40.7109375" style="23" customWidth="1"/>
    <col min="3083" max="3083" width="16.140625" style="23" customWidth="1"/>
    <col min="3084" max="3328" width="9.140625" style="23"/>
    <col min="3329" max="3329" width="10.85546875" style="23" customWidth="1"/>
    <col min="3330" max="3330" width="9.85546875" style="23" customWidth="1"/>
    <col min="3331" max="3331" width="18.28515625" style="23" customWidth="1"/>
    <col min="3332" max="3332" width="18" style="23" customWidth="1"/>
    <col min="3333" max="3333" width="21.140625" style="23" customWidth="1"/>
    <col min="3334" max="3334" width="13.140625" style="23" customWidth="1"/>
    <col min="3335" max="3335" width="11.85546875" style="23" customWidth="1"/>
    <col min="3336" max="3336" width="12.85546875" style="23" customWidth="1"/>
    <col min="3337" max="3337" width="14" style="23" customWidth="1"/>
    <col min="3338" max="3338" width="40.7109375" style="23" customWidth="1"/>
    <col min="3339" max="3339" width="16.140625" style="23" customWidth="1"/>
    <col min="3340" max="3584" width="9.140625" style="23"/>
    <col min="3585" max="3585" width="10.85546875" style="23" customWidth="1"/>
    <col min="3586" max="3586" width="9.85546875" style="23" customWidth="1"/>
    <col min="3587" max="3587" width="18.28515625" style="23" customWidth="1"/>
    <col min="3588" max="3588" width="18" style="23" customWidth="1"/>
    <col min="3589" max="3589" width="21.140625" style="23" customWidth="1"/>
    <col min="3590" max="3590" width="13.140625" style="23" customWidth="1"/>
    <col min="3591" max="3591" width="11.85546875" style="23" customWidth="1"/>
    <col min="3592" max="3592" width="12.85546875" style="23" customWidth="1"/>
    <col min="3593" max="3593" width="14" style="23" customWidth="1"/>
    <col min="3594" max="3594" width="40.7109375" style="23" customWidth="1"/>
    <col min="3595" max="3595" width="16.140625" style="23" customWidth="1"/>
    <col min="3596" max="3840" width="9.140625" style="23"/>
    <col min="3841" max="3841" width="10.85546875" style="23" customWidth="1"/>
    <col min="3842" max="3842" width="9.85546875" style="23" customWidth="1"/>
    <col min="3843" max="3843" width="18.28515625" style="23" customWidth="1"/>
    <col min="3844" max="3844" width="18" style="23" customWidth="1"/>
    <col min="3845" max="3845" width="21.140625" style="23" customWidth="1"/>
    <col min="3846" max="3846" width="13.140625" style="23" customWidth="1"/>
    <col min="3847" max="3847" width="11.85546875" style="23" customWidth="1"/>
    <col min="3848" max="3848" width="12.85546875" style="23" customWidth="1"/>
    <col min="3849" max="3849" width="14" style="23" customWidth="1"/>
    <col min="3850" max="3850" width="40.7109375" style="23" customWidth="1"/>
    <col min="3851" max="3851" width="16.140625" style="23" customWidth="1"/>
    <col min="3852" max="4096" width="9.140625" style="23"/>
    <col min="4097" max="4097" width="10.85546875" style="23" customWidth="1"/>
    <col min="4098" max="4098" width="9.85546875" style="23" customWidth="1"/>
    <col min="4099" max="4099" width="18.28515625" style="23" customWidth="1"/>
    <col min="4100" max="4100" width="18" style="23" customWidth="1"/>
    <col min="4101" max="4101" width="21.140625" style="23" customWidth="1"/>
    <col min="4102" max="4102" width="13.140625" style="23" customWidth="1"/>
    <col min="4103" max="4103" width="11.85546875" style="23" customWidth="1"/>
    <col min="4104" max="4104" width="12.85546875" style="23" customWidth="1"/>
    <col min="4105" max="4105" width="14" style="23" customWidth="1"/>
    <col min="4106" max="4106" width="40.7109375" style="23" customWidth="1"/>
    <col min="4107" max="4107" width="16.140625" style="23" customWidth="1"/>
    <col min="4108" max="4352" width="9.140625" style="23"/>
    <col min="4353" max="4353" width="10.85546875" style="23" customWidth="1"/>
    <col min="4354" max="4354" width="9.85546875" style="23" customWidth="1"/>
    <col min="4355" max="4355" width="18.28515625" style="23" customWidth="1"/>
    <col min="4356" max="4356" width="18" style="23" customWidth="1"/>
    <col min="4357" max="4357" width="21.140625" style="23" customWidth="1"/>
    <col min="4358" max="4358" width="13.140625" style="23" customWidth="1"/>
    <col min="4359" max="4359" width="11.85546875" style="23" customWidth="1"/>
    <col min="4360" max="4360" width="12.85546875" style="23" customWidth="1"/>
    <col min="4361" max="4361" width="14" style="23" customWidth="1"/>
    <col min="4362" max="4362" width="40.7109375" style="23" customWidth="1"/>
    <col min="4363" max="4363" width="16.140625" style="23" customWidth="1"/>
    <col min="4364" max="4608" width="9.140625" style="23"/>
    <col min="4609" max="4609" width="10.85546875" style="23" customWidth="1"/>
    <col min="4610" max="4610" width="9.85546875" style="23" customWidth="1"/>
    <col min="4611" max="4611" width="18.28515625" style="23" customWidth="1"/>
    <col min="4612" max="4612" width="18" style="23" customWidth="1"/>
    <col min="4613" max="4613" width="21.140625" style="23" customWidth="1"/>
    <col min="4614" max="4614" width="13.140625" style="23" customWidth="1"/>
    <col min="4615" max="4615" width="11.85546875" style="23" customWidth="1"/>
    <col min="4616" max="4616" width="12.85546875" style="23" customWidth="1"/>
    <col min="4617" max="4617" width="14" style="23" customWidth="1"/>
    <col min="4618" max="4618" width="40.7109375" style="23" customWidth="1"/>
    <col min="4619" max="4619" width="16.140625" style="23" customWidth="1"/>
    <col min="4620" max="4864" width="9.140625" style="23"/>
    <col min="4865" max="4865" width="10.85546875" style="23" customWidth="1"/>
    <col min="4866" max="4866" width="9.85546875" style="23" customWidth="1"/>
    <col min="4867" max="4867" width="18.28515625" style="23" customWidth="1"/>
    <col min="4868" max="4868" width="18" style="23" customWidth="1"/>
    <col min="4869" max="4869" width="21.140625" style="23" customWidth="1"/>
    <col min="4870" max="4870" width="13.140625" style="23" customWidth="1"/>
    <col min="4871" max="4871" width="11.85546875" style="23" customWidth="1"/>
    <col min="4872" max="4872" width="12.85546875" style="23" customWidth="1"/>
    <col min="4873" max="4873" width="14" style="23" customWidth="1"/>
    <col min="4874" max="4874" width="40.7109375" style="23" customWidth="1"/>
    <col min="4875" max="4875" width="16.140625" style="23" customWidth="1"/>
    <col min="4876" max="5120" width="9.140625" style="23"/>
    <col min="5121" max="5121" width="10.85546875" style="23" customWidth="1"/>
    <col min="5122" max="5122" width="9.85546875" style="23" customWidth="1"/>
    <col min="5123" max="5123" width="18.28515625" style="23" customWidth="1"/>
    <col min="5124" max="5124" width="18" style="23" customWidth="1"/>
    <col min="5125" max="5125" width="21.140625" style="23" customWidth="1"/>
    <col min="5126" max="5126" width="13.140625" style="23" customWidth="1"/>
    <col min="5127" max="5127" width="11.85546875" style="23" customWidth="1"/>
    <col min="5128" max="5128" width="12.85546875" style="23" customWidth="1"/>
    <col min="5129" max="5129" width="14" style="23" customWidth="1"/>
    <col min="5130" max="5130" width="40.7109375" style="23" customWidth="1"/>
    <col min="5131" max="5131" width="16.140625" style="23" customWidth="1"/>
    <col min="5132" max="5376" width="9.140625" style="23"/>
    <col min="5377" max="5377" width="10.85546875" style="23" customWidth="1"/>
    <col min="5378" max="5378" width="9.85546875" style="23" customWidth="1"/>
    <col min="5379" max="5379" width="18.28515625" style="23" customWidth="1"/>
    <col min="5380" max="5380" width="18" style="23" customWidth="1"/>
    <col min="5381" max="5381" width="21.140625" style="23" customWidth="1"/>
    <col min="5382" max="5382" width="13.140625" style="23" customWidth="1"/>
    <col min="5383" max="5383" width="11.85546875" style="23" customWidth="1"/>
    <col min="5384" max="5384" width="12.85546875" style="23" customWidth="1"/>
    <col min="5385" max="5385" width="14" style="23" customWidth="1"/>
    <col min="5386" max="5386" width="40.7109375" style="23" customWidth="1"/>
    <col min="5387" max="5387" width="16.140625" style="23" customWidth="1"/>
    <col min="5388" max="5632" width="9.140625" style="23"/>
    <col min="5633" max="5633" width="10.85546875" style="23" customWidth="1"/>
    <col min="5634" max="5634" width="9.85546875" style="23" customWidth="1"/>
    <col min="5635" max="5635" width="18.28515625" style="23" customWidth="1"/>
    <col min="5636" max="5636" width="18" style="23" customWidth="1"/>
    <col min="5637" max="5637" width="21.140625" style="23" customWidth="1"/>
    <col min="5638" max="5638" width="13.140625" style="23" customWidth="1"/>
    <col min="5639" max="5639" width="11.85546875" style="23" customWidth="1"/>
    <col min="5640" max="5640" width="12.85546875" style="23" customWidth="1"/>
    <col min="5641" max="5641" width="14" style="23" customWidth="1"/>
    <col min="5642" max="5642" width="40.7109375" style="23" customWidth="1"/>
    <col min="5643" max="5643" width="16.140625" style="23" customWidth="1"/>
    <col min="5644" max="5888" width="9.140625" style="23"/>
    <col min="5889" max="5889" width="10.85546875" style="23" customWidth="1"/>
    <col min="5890" max="5890" width="9.85546875" style="23" customWidth="1"/>
    <col min="5891" max="5891" width="18.28515625" style="23" customWidth="1"/>
    <col min="5892" max="5892" width="18" style="23" customWidth="1"/>
    <col min="5893" max="5893" width="21.140625" style="23" customWidth="1"/>
    <col min="5894" max="5894" width="13.140625" style="23" customWidth="1"/>
    <col min="5895" max="5895" width="11.85546875" style="23" customWidth="1"/>
    <col min="5896" max="5896" width="12.85546875" style="23" customWidth="1"/>
    <col min="5897" max="5897" width="14" style="23" customWidth="1"/>
    <col min="5898" max="5898" width="40.7109375" style="23" customWidth="1"/>
    <col min="5899" max="5899" width="16.140625" style="23" customWidth="1"/>
    <col min="5900" max="6144" width="9.140625" style="23"/>
    <col min="6145" max="6145" width="10.85546875" style="23" customWidth="1"/>
    <col min="6146" max="6146" width="9.85546875" style="23" customWidth="1"/>
    <col min="6147" max="6147" width="18.28515625" style="23" customWidth="1"/>
    <col min="6148" max="6148" width="18" style="23" customWidth="1"/>
    <col min="6149" max="6149" width="21.140625" style="23" customWidth="1"/>
    <col min="6150" max="6150" width="13.140625" style="23" customWidth="1"/>
    <col min="6151" max="6151" width="11.85546875" style="23" customWidth="1"/>
    <col min="6152" max="6152" width="12.85546875" style="23" customWidth="1"/>
    <col min="6153" max="6153" width="14" style="23" customWidth="1"/>
    <col min="6154" max="6154" width="40.7109375" style="23" customWidth="1"/>
    <col min="6155" max="6155" width="16.140625" style="23" customWidth="1"/>
    <col min="6156" max="6400" width="9.140625" style="23"/>
    <col min="6401" max="6401" width="10.85546875" style="23" customWidth="1"/>
    <col min="6402" max="6402" width="9.85546875" style="23" customWidth="1"/>
    <col min="6403" max="6403" width="18.28515625" style="23" customWidth="1"/>
    <col min="6404" max="6404" width="18" style="23" customWidth="1"/>
    <col min="6405" max="6405" width="21.140625" style="23" customWidth="1"/>
    <col min="6406" max="6406" width="13.140625" style="23" customWidth="1"/>
    <col min="6407" max="6407" width="11.85546875" style="23" customWidth="1"/>
    <col min="6408" max="6408" width="12.85546875" style="23" customWidth="1"/>
    <col min="6409" max="6409" width="14" style="23" customWidth="1"/>
    <col min="6410" max="6410" width="40.7109375" style="23" customWidth="1"/>
    <col min="6411" max="6411" width="16.140625" style="23" customWidth="1"/>
    <col min="6412" max="6656" width="9.140625" style="23"/>
    <col min="6657" max="6657" width="10.85546875" style="23" customWidth="1"/>
    <col min="6658" max="6658" width="9.85546875" style="23" customWidth="1"/>
    <col min="6659" max="6659" width="18.28515625" style="23" customWidth="1"/>
    <col min="6660" max="6660" width="18" style="23" customWidth="1"/>
    <col min="6661" max="6661" width="21.140625" style="23" customWidth="1"/>
    <col min="6662" max="6662" width="13.140625" style="23" customWidth="1"/>
    <col min="6663" max="6663" width="11.85546875" style="23" customWidth="1"/>
    <col min="6664" max="6664" width="12.85546875" style="23" customWidth="1"/>
    <col min="6665" max="6665" width="14" style="23" customWidth="1"/>
    <col min="6666" max="6666" width="40.7109375" style="23" customWidth="1"/>
    <col min="6667" max="6667" width="16.140625" style="23" customWidth="1"/>
    <col min="6668" max="6912" width="9.140625" style="23"/>
    <col min="6913" max="6913" width="10.85546875" style="23" customWidth="1"/>
    <col min="6914" max="6914" width="9.85546875" style="23" customWidth="1"/>
    <col min="6915" max="6915" width="18.28515625" style="23" customWidth="1"/>
    <col min="6916" max="6916" width="18" style="23" customWidth="1"/>
    <col min="6917" max="6917" width="21.140625" style="23" customWidth="1"/>
    <col min="6918" max="6918" width="13.140625" style="23" customWidth="1"/>
    <col min="6919" max="6919" width="11.85546875" style="23" customWidth="1"/>
    <col min="6920" max="6920" width="12.85546875" style="23" customWidth="1"/>
    <col min="6921" max="6921" width="14" style="23" customWidth="1"/>
    <col min="6922" max="6922" width="40.7109375" style="23" customWidth="1"/>
    <col min="6923" max="6923" width="16.140625" style="23" customWidth="1"/>
    <col min="6924" max="7168" width="9.140625" style="23"/>
    <col min="7169" max="7169" width="10.85546875" style="23" customWidth="1"/>
    <col min="7170" max="7170" width="9.85546875" style="23" customWidth="1"/>
    <col min="7171" max="7171" width="18.28515625" style="23" customWidth="1"/>
    <col min="7172" max="7172" width="18" style="23" customWidth="1"/>
    <col min="7173" max="7173" width="21.140625" style="23" customWidth="1"/>
    <col min="7174" max="7174" width="13.140625" style="23" customWidth="1"/>
    <col min="7175" max="7175" width="11.85546875" style="23" customWidth="1"/>
    <col min="7176" max="7176" width="12.85546875" style="23" customWidth="1"/>
    <col min="7177" max="7177" width="14" style="23" customWidth="1"/>
    <col min="7178" max="7178" width="40.7109375" style="23" customWidth="1"/>
    <col min="7179" max="7179" width="16.140625" style="23" customWidth="1"/>
    <col min="7180" max="7424" width="9.140625" style="23"/>
    <col min="7425" max="7425" width="10.85546875" style="23" customWidth="1"/>
    <col min="7426" max="7426" width="9.85546875" style="23" customWidth="1"/>
    <col min="7427" max="7427" width="18.28515625" style="23" customWidth="1"/>
    <col min="7428" max="7428" width="18" style="23" customWidth="1"/>
    <col min="7429" max="7429" width="21.140625" style="23" customWidth="1"/>
    <col min="7430" max="7430" width="13.140625" style="23" customWidth="1"/>
    <col min="7431" max="7431" width="11.85546875" style="23" customWidth="1"/>
    <col min="7432" max="7432" width="12.85546875" style="23" customWidth="1"/>
    <col min="7433" max="7433" width="14" style="23" customWidth="1"/>
    <col min="7434" max="7434" width="40.7109375" style="23" customWidth="1"/>
    <col min="7435" max="7435" width="16.140625" style="23" customWidth="1"/>
    <col min="7436" max="7680" width="9.140625" style="23"/>
    <col min="7681" max="7681" width="10.85546875" style="23" customWidth="1"/>
    <col min="7682" max="7682" width="9.85546875" style="23" customWidth="1"/>
    <col min="7683" max="7683" width="18.28515625" style="23" customWidth="1"/>
    <col min="7684" max="7684" width="18" style="23" customWidth="1"/>
    <col min="7685" max="7685" width="21.140625" style="23" customWidth="1"/>
    <col min="7686" max="7686" width="13.140625" style="23" customWidth="1"/>
    <col min="7687" max="7687" width="11.85546875" style="23" customWidth="1"/>
    <col min="7688" max="7688" width="12.85546875" style="23" customWidth="1"/>
    <col min="7689" max="7689" width="14" style="23" customWidth="1"/>
    <col min="7690" max="7690" width="40.7109375" style="23" customWidth="1"/>
    <col min="7691" max="7691" width="16.140625" style="23" customWidth="1"/>
    <col min="7692" max="7936" width="9.140625" style="23"/>
    <col min="7937" max="7937" width="10.85546875" style="23" customWidth="1"/>
    <col min="7938" max="7938" width="9.85546875" style="23" customWidth="1"/>
    <col min="7939" max="7939" width="18.28515625" style="23" customWidth="1"/>
    <col min="7940" max="7940" width="18" style="23" customWidth="1"/>
    <col min="7941" max="7941" width="21.140625" style="23" customWidth="1"/>
    <col min="7942" max="7942" width="13.140625" style="23" customWidth="1"/>
    <col min="7943" max="7943" width="11.85546875" style="23" customWidth="1"/>
    <col min="7944" max="7944" width="12.85546875" style="23" customWidth="1"/>
    <col min="7945" max="7945" width="14" style="23" customWidth="1"/>
    <col min="7946" max="7946" width="40.7109375" style="23" customWidth="1"/>
    <col min="7947" max="7947" width="16.140625" style="23" customWidth="1"/>
    <col min="7948" max="8192" width="9.140625" style="23"/>
    <col min="8193" max="8193" width="10.85546875" style="23" customWidth="1"/>
    <col min="8194" max="8194" width="9.85546875" style="23" customWidth="1"/>
    <col min="8195" max="8195" width="18.28515625" style="23" customWidth="1"/>
    <col min="8196" max="8196" width="18" style="23" customWidth="1"/>
    <col min="8197" max="8197" width="21.140625" style="23" customWidth="1"/>
    <col min="8198" max="8198" width="13.140625" style="23" customWidth="1"/>
    <col min="8199" max="8199" width="11.85546875" style="23" customWidth="1"/>
    <col min="8200" max="8200" width="12.85546875" style="23" customWidth="1"/>
    <col min="8201" max="8201" width="14" style="23" customWidth="1"/>
    <col min="8202" max="8202" width="40.7109375" style="23" customWidth="1"/>
    <col min="8203" max="8203" width="16.140625" style="23" customWidth="1"/>
    <col min="8204" max="8448" width="9.140625" style="23"/>
    <col min="8449" max="8449" width="10.85546875" style="23" customWidth="1"/>
    <col min="8450" max="8450" width="9.85546875" style="23" customWidth="1"/>
    <col min="8451" max="8451" width="18.28515625" style="23" customWidth="1"/>
    <col min="8452" max="8452" width="18" style="23" customWidth="1"/>
    <col min="8453" max="8453" width="21.140625" style="23" customWidth="1"/>
    <col min="8454" max="8454" width="13.140625" style="23" customWidth="1"/>
    <col min="8455" max="8455" width="11.85546875" style="23" customWidth="1"/>
    <col min="8456" max="8456" width="12.85546875" style="23" customWidth="1"/>
    <col min="8457" max="8457" width="14" style="23" customWidth="1"/>
    <col min="8458" max="8458" width="40.7109375" style="23" customWidth="1"/>
    <col min="8459" max="8459" width="16.140625" style="23" customWidth="1"/>
    <col min="8460" max="8704" width="9.140625" style="23"/>
    <col min="8705" max="8705" width="10.85546875" style="23" customWidth="1"/>
    <col min="8706" max="8706" width="9.85546875" style="23" customWidth="1"/>
    <col min="8707" max="8707" width="18.28515625" style="23" customWidth="1"/>
    <col min="8708" max="8708" width="18" style="23" customWidth="1"/>
    <col min="8709" max="8709" width="21.140625" style="23" customWidth="1"/>
    <col min="8710" max="8710" width="13.140625" style="23" customWidth="1"/>
    <col min="8711" max="8711" width="11.85546875" style="23" customWidth="1"/>
    <col min="8712" max="8712" width="12.85546875" style="23" customWidth="1"/>
    <col min="8713" max="8713" width="14" style="23" customWidth="1"/>
    <col min="8714" max="8714" width="40.7109375" style="23" customWidth="1"/>
    <col min="8715" max="8715" width="16.140625" style="23" customWidth="1"/>
    <col min="8716" max="8960" width="9.140625" style="23"/>
    <col min="8961" max="8961" width="10.85546875" style="23" customWidth="1"/>
    <col min="8962" max="8962" width="9.85546875" style="23" customWidth="1"/>
    <col min="8963" max="8963" width="18.28515625" style="23" customWidth="1"/>
    <col min="8964" max="8964" width="18" style="23" customWidth="1"/>
    <col min="8965" max="8965" width="21.140625" style="23" customWidth="1"/>
    <col min="8966" max="8966" width="13.140625" style="23" customWidth="1"/>
    <col min="8967" max="8967" width="11.85546875" style="23" customWidth="1"/>
    <col min="8968" max="8968" width="12.85546875" style="23" customWidth="1"/>
    <col min="8969" max="8969" width="14" style="23" customWidth="1"/>
    <col min="8970" max="8970" width="40.7109375" style="23" customWidth="1"/>
    <col min="8971" max="8971" width="16.140625" style="23" customWidth="1"/>
    <col min="8972" max="9216" width="9.140625" style="23"/>
    <col min="9217" max="9217" width="10.85546875" style="23" customWidth="1"/>
    <col min="9218" max="9218" width="9.85546875" style="23" customWidth="1"/>
    <col min="9219" max="9219" width="18.28515625" style="23" customWidth="1"/>
    <col min="9220" max="9220" width="18" style="23" customWidth="1"/>
    <col min="9221" max="9221" width="21.140625" style="23" customWidth="1"/>
    <col min="9222" max="9222" width="13.140625" style="23" customWidth="1"/>
    <col min="9223" max="9223" width="11.85546875" style="23" customWidth="1"/>
    <col min="9224" max="9224" width="12.85546875" style="23" customWidth="1"/>
    <col min="9225" max="9225" width="14" style="23" customWidth="1"/>
    <col min="9226" max="9226" width="40.7109375" style="23" customWidth="1"/>
    <col min="9227" max="9227" width="16.140625" style="23" customWidth="1"/>
    <col min="9228" max="9472" width="9.140625" style="23"/>
    <col min="9473" max="9473" width="10.85546875" style="23" customWidth="1"/>
    <col min="9474" max="9474" width="9.85546875" style="23" customWidth="1"/>
    <col min="9475" max="9475" width="18.28515625" style="23" customWidth="1"/>
    <col min="9476" max="9476" width="18" style="23" customWidth="1"/>
    <col min="9477" max="9477" width="21.140625" style="23" customWidth="1"/>
    <col min="9478" max="9478" width="13.140625" style="23" customWidth="1"/>
    <col min="9479" max="9479" width="11.85546875" style="23" customWidth="1"/>
    <col min="9480" max="9480" width="12.85546875" style="23" customWidth="1"/>
    <col min="9481" max="9481" width="14" style="23" customWidth="1"/>
    <col min="9482" max="9482" width="40.7109375" style="23" customWidth="1"/>
    <col min="9483" max="9483" width="16.140625" style="23" customWidth="1"/>
    <col min="9484" max="9728" width="9.140625" style="23"/>
    <col min="9729" max="9729" width="10.85546875" style="23" customWidth="1"/>
    <col min="9730" max="9730" width="9.85546875" style="23" customWidth="1"/>
    <col min="9731" max="9731" width="18.28515625" style="23" customWidth="1"/>
    <col min="9732" max="9732" width="18" style="23" customWidth="1"/>
    <col min="9733" max="9733" width="21.140625" style="23" customWidth="1"/>
    <col min="9734" max="9734" width="13.140625" style="23" customWidth="1"/>
    <col min="9735" max="9735" width="11.85546875" style="23" customWidth="1"/>
    <col min="9736" max="9736" width="12.85546875" style="23" customWidth="1"/>
    <col min="9737" max="9737" width="14" style="23" customWidth="1"/>
    <col min="9738" max="9738" width="40.7109375" style="23" customWidth="1"/>
    <col min="9739" max="9739" width="16.140625" style="23" customWidth="1"/>
    <col min="9740" max="9984" width="9.140625" style="23"/>
    <col min="9985" max="9985" width="10.85546875" style="23" customWidth="1"/>
    <col min="9986" max="9986" width="9.85546875" style="23" customWidth="1"/>
    <col min="9987" max="9987" width="18.28515625" style="23" customWidth="1"/>
    <col min="9988" max="9988" width="18" style="23" customWidth="1"/>
    <col min="9989" max="9989" width="21.140625" style="23" customWidth="1"/>
    <col min="9990" max="9990" width="13.140625" style="23" customWidth="1"/>
    <col min="9991" max="9991" width="11.85546875" style="23" customWidth="1"/>
    <col min="9992" max="9992" width="12.85546875" style="23" customWidth="1"/>
    <col min="9993" max="9993" width="14" style="23" customWidth="1"/>
    <col min="9994" max="9994" width="40.7109375" style="23" customWidth="1"/>
    <col min="9995" max="9995" width="16.140625" style="23" customWidth="1"/>
    <col min="9996" max="10240" width="9.140625" style="23"/>
    <col min="10241" max="10241" width="10.85546875" style="23" customWidth="1"/>
    <col min="10242" max="10242" width="9.85546875" style="23" customWidth="1"/>
    <col min="10243" max="10243" width="18.28515625" style="23" customWidth="1"/>
    <col min="10244" max="10244" width="18" style="23" customWidth="1"/>
    <col min="10245" max="10245" width="21.140625" style="23" customWidth="1"/>
    <col min="10246" max="10246" width="13.140625" style="23" customWidth="1"/>
    <col min="10247" max="10247" width="11.85546875" style="23" customWidth="1"/>
    <col min="10248" max="10248" width="12.85546875" style="23" customWidth="1"/>
    <col min="10249" max="10249" width="14" style="23" customWidth="1"/>
    <col min="10250" max="10250" width="40.7109375" style="23" customWidth="1"/>
    <col min="10251" max="10251" width="16.140625" style="23" customWidth="1"/>
    <col min="10252" max="10496" width="9.140625" style="23"/>
    <col min="10497" max="10497" width="10.85546875" style="23" customWidth="1"/>
    <col min="10498" max="10498" width="9.85546875" style="23" customWidth="1"/>
    <col min="10499" max="10499" width="18.28515625" style="23" customWidth="1"/>
    <col min="10500" max="10500" width="18" style="23" customWidth="1"/>
    <col min="10501" max="10501" width="21.140625" style="23" customWidth="1"/>
    <col min="10502" max="10502" width="13.140625" style="23" customWidth="1"/>
    <col min="10503" max="10503" width="11.85546875" style="23" customWidth="1"/>
    <col min="10504" max="10504" width="12.85546875" style="23" customWidth="1"/>
    <col min="10505" max="10505" width="14" style="23" customWidth="1"/>
    <col min="10506" max="10506" width="40.7109375" style="23" customWidth="1"/>
    <col min="10507" max="10507" width="16.140625" style="23" customWidth="1"/>
    <col min="10508" max="10752" width="9.140625" style="23"/>
    <col min="10753" max="10753" width="10.85546875" style="23" customWidth="1"/>
    <col min="10754" max="10754" width="9.85546875" style="23" customWidth="1"/>
    <col min="10755" max="10755" width="18.28515625" style="23" customWidth="1"/>
    <col min="10756" max="10756" width="18" style="23" customWidth="1"/>
    <col min="10757" max="10757" width="21.140625" style="23" customWidth="1"/>
    <col min="10758" max="10758" width="13.140625" style="23" customWidth="1"/>
    <col min="10759" max="10759" width="11.85546875" style="23" customWidth="1"/>
    <col min="10760" max="10760" width="12.85546875" style="23" customWidth="1"/>
    <col min="10761" max="10761" width="14" style="23" customWidth="1"/>
    <col min="10762" max="10762" width="40.7109375" style="23" customWidth="1"/>
    <col min="10763" max="10763" width="16.140625" style="23" customWidth="1"/>
    <col min="10764" max="11008" width="9.140625" style="23"/>
    <col min="11009" max="11009" width="10.85546875" style="23" customWidth="1"/>
    <col min="11010" max="11010" width="9.85546875" style="23" customWidth="1"/>
    <col min="11011" max="11011" width="18.28515625" style="23" customWidth="1"/>
    <col min="11012" max="11012" width="18" style="23" customWidth="1"/>
    <col min="11013" max="11013" width="21.140625" style="23" customWidth="1"/>
    <col min="11014" max="11014" width="13.140625" style="23" customWidth="1"/>
    <col min="11015" max="11015" width="11.85546875" style="23" customWidth="1"/>
    <col min="11016" max="11016" width="12.85546875" style="23" customWidth="1"/>
    <col min="11017" max="11017" width="14" style="23" customWidth="1"/>
    <col min="11018" max="11018" width="40.7109375" style="23" customWidth="1"/>
    <col min="11019" max="11019" width="16.140625" style="23" customWidth="1"/>
    <col min="11020" max="11264" width="9.140625" style="23"/>
    <col min="11265" max="11265" width="10.85546875" style="23" customWidth="1"/>
    <col min="11266" max="11266" width="9.85546875" style="23" customWidth="1"/>
    <col min="11267" max="11267" width="18.28515625" style="23" customWidth="1"/>
    <col min="11268" max="11268" width="18" style="23" customWidth="1"/>
    <col min="11269" max="11269" width="21.140625" style="23" customWidth="1"/>
    <col min="11270" max="11270" width="13.140625" style="23" customWidth="1"/>
    <col min="11271" max="11271" width="11.85546875" style="23" customWidth="1"/>
    <col min="11272" max="11272" width="12.85546875" style="23" customWidth="1"/>
    <col min="11273" max="11273" width="14" style="23" customWidth="1"/>
    <col min="11274" max="11274" width="40.7109375" style="23" customWidth="1"/>
    <col min="11275" max="11275" width="16.140625" style="23" customWidth="1"/>
    <col min="11276" max="11520" width="9.140625" style="23"/>
    <col min="11521" max="11521" width="10.85546875" style="23" customWidth="1"/>
    <col min="11522" max="11522" width="9.85546875" style="23" customWidth="1"/>
    <col min="11523" max="11523" width="18.28515625" style="23" customWidth="1"/>
    <col min="11524" max="11524" width="18" style="23" customWidth="1"/>
    <col min="11525" max="11525" width="21.140625" style="23" customWidth="1"/>
    <col min="11526" max="11526" width="13.140625" style="23" customWidth="1"/>
    <col min="11527" max="11527" width="11.85546875" style="23" customWidth="1"/>
    <col min="11528" max="11528" width="12.85546875" style="23" customWidth="1"/>
    <col min="11529" max="11529" width="14" style="23" customWidth="1"/>
    <col min="11530" max="11530" width="40.7109375" style="23" customWidth="1"/>
    <col min="11531" max="11531" width="16.140625" style="23" customWidth="1"/>
    <col min="11532" max="11776" width="9.140625" style="23"/>
    <col min="11777" max="11777" width="10.85546875" style="23" customWidth="1"/>
    <col min="11778" max="11778" width="9.85546875" style="23" customWidth="1"/>
    <col min="11779" max="11779" width="18.28515625" style="23" customWidth="1"/>
    <col min="11780" max="11780" width="18" style="23" customWidth="1"/>
    <col min="11781" max="11781" width="21.140625" style="23" customWidth="1"/>
    <col min="11782" max="11782" width="13.140625" style="23" customWidth="1"/>
    <col min="11783" max="11783" width="11.85546875" style="23" customWidth="1"/>
    <col min="11784" max="11784" width="12.85546875" style="23" customWidth="1"/>
    <col min="11785" max="11785" width="14" style="23" customWidth="1"/>
    <col min="11786" max="11786" width="40.7109375" style="23" customWidth="1"/>
    <col min="11787" max="11787" width="16.140625" style="23" customWidth="1"/>
    <col min="11788" max="12032" width="9.140625" style="23"/>
    <col min="12033" max="12033" width="10.85546875" style="23" customWidth="1"/>
    <col min="12034" max="12034" width="9.85546875" style="23" customWidth="1"/>
    <col min="12035" max="12035" width="18.28515625" style="23" customWidth="1"/>
    <col min="12036" max="12036" width="18" style="23" customWidth="1"/>
    <col min="12037" max="12037" width="21.140625" style="23" customWidth="1"/>
    <col min="12038" max="12038" width="13.140625" style="23" customWidth="1"/>
    <col min="12039" max="12039" width="11.85546875" style="23" customWidth="1"/>
    <col min="12040" max="12040" width="12.85546875" style="23" customWidth="1"/>
    <col min="12041" max="12041" width="14" style="23" customWidth="1"/>
    <col min="12042" max="12042" width="40.7109375" style="23" customWidth="1"/>
    <col min="12043" max="12043" width="16.140625" style="23" customWidth="1"/>
    <col min="12044" max="12288" width="9.140625" style="23"/>
    <col min="12289" max="12289" width="10.85546875" style="23" customWidth="1"/>
    <col min="12290" max="12290" width="9.85546875" style="23" customWidth="1"/>
    <col min="12291" max="12291" width="18.28515625" style="23" customWidth="1"/>
    <col min="12292" max="12292" width="18" style="23" customWidth="1"/>
    <col min="12293" max="12293" width="21.140625" style="23" customWidth="1"/>
    <col min="12294" max="12294" width="13.140625" style="23" customWidth="1"/>
    <col min="12295" max="12295" width="11.85546875" style="23" customWidth="1"/>
    <col min="12296" max="12296" width="12.85546875" style="23" customWidth="1"/>
    <col min="12297" max="12297" width="14" style="23" customWidth="1"/>
    <col min="12298" max="12298" width="40.7109375" style="23" customWidth="1"/>
    <col min="12299" max="12299" width="16.140625" style="23" customWidth="1"/>
    <col min="12300" max="12544" width="9.140625" style="23"/>
    <col min="12545" max="12545" width="10.85546875" style="23" customWidth="1"/>
    <col min="12546" max="12546" width="9.85546875" style="23" customWidth="1"/>
    <col min="12547" max="12547" width="18.28515625" style="23" customWidth="1"/>
    <col min="12548" max="12548" width="18" style="23" customWidth="1"/>
    <col min="12549" max="12549" width="21.140625" style="23" customWidth="1"/>
    <col min="12550" max="12550" width="13.140625" style="23" customWidth="1"/>
    <col min="12551" max="12551" width="11.85546875" style="23" customWidth="1"/>
    <col min="12552" max="12552" width="12.85546875" style="23" customWidth="1"/>
    <col min="12553" max="12553" width="14" style="23" customWidth="1"/>
    <col min="12554" max="12554" width="40.7109375" style="23" customWidth="1"/>
    <col min="12555" max="12555" width="16.140625" style="23" customWidth="1"/>
    <col min="12556" max="12800" width="9.140625" style="23"/>
    <col min="12801" max="12801" width="10.85546875" style="23" customWidth="1"/>
    <col min="12802" max="12802" width="9.85546875" style="23" customWidth="1"/>
    <col min="12803" max="12803" width="18.28515625" style="23" customWidth="1"/>
    <col min="12804" max="12804" width="18" style="23" customWidth="1"/>
    <col min="12805" max="12805" width="21.140625" style="23" customWidth="1"/>
    <col min="12806" max="12806" width="13.140625" style="23" customWidth="1"/>
    <col min="12807" max="12807" width="11.85546875" style="23" customWidth="1"/>
    <col min="12808" max="12808" width="12.85546875" style="23" customWidth="1"/>
    <col min="12809" max="12809" width="14" style="23" customWidth="1"/>
    <col min="12810" max="12810" width="40.7109375" style="23" customWidth="1"/>
    <col min="12811" max="12811" width="16.140625" style="23" customWidth="1"/>
    <col min="12812" max="13056" width="9.140625" style="23"/>
    <col min="13057" max="13057" width="10.85546875" style="23" customWidth="1"/>
    <col min="13058" max="13058" width="9.85546875" style="23" customWidth="1"/>
    <col min="13059" max="13059" width="18.28515625" style="23" customWidth="1"/>
    <col min="13060" max="13060" width="18" style="23" customWidth="1"/>
    <col min="13061" max="13061" width="21.140625" style="23" customWidth="1"/>
    <col min="13062" max="13062" width="13.140625" style="23" customWidth="1"/>
    <col min="13063" max="13063" width="11.85546875" style="23" customWidth="1"/>
    <col min="13064" max="13064" width="12.85546875" style="23" customWidth="1"/>
    <col min="13065" max="13065" width="14" style="23" customWidth="1"/>
    <col min="13066" max="13066" width="40.7109375" style="23" customWidth="1"/>
    <col min="13067" max="13067" width="16.140625" style="23" customWidth="1"/>
    <col min="13068" max="13312" width="9.140625" style="23"/>
    <col min="13313" max="13313" width="10.85546875" style="23" customWidth="1"/>
    <col min="13314" max="13314" width="9.85546875" style="23" customWidth="1"/>
    <col min="13315" max="13315" width="18.28515625" style="23" customWidth="1"/>
    <col min="13316" max="13316" width="18" style="23" customWidth="1"/>
    <col min="13317" max="13317" width="21.140625" style="23" customWidth="1"/>
    <col min="13318" max="13318" width="13.140625" style="23" customWidth="1"/>
    <col min="13319" max="13319" width="11.85546875" style="23" customWidth="1"/>
    <col min="13320" max="13320" width="12.85546875" style="23" customWidth="1"/>
    <col min="13321" max="13321" width="14" style="23" customWidth="1"/>
    <col min="13322" max="13322" width="40.7109375" style="23" customWidth="1"/>
    <col min="13323" max="13323" width="16.140625" style="23" customWidth="1"/>
    <col min="13324" max="13568" width="9.140625" style="23"/>
    <col min="13569" max="13569" width="10.85546875" style="23" customWidth="1"/>
    <col min="13570" max="13570" width="9.85546875" style="23" customWidth="1"/>
    <col min="13571" max="13571" width="18.28515625" style="23" customWidth="1"/>
    <col min="13572" max="13572" width="18" style="23" customWidth="1"/>
    <col min="13573" max="13573" width="21.140625" style="23" customWidth="1"/>
    <col min="13574" max="13574" width="13.140625" style="23" customWidth="1"/>
    <col min="13575" max="13575" width="11.85546875" style="23" customWidth="1"/>
    <col min="13576" max="13576" width="12.85546875" style="23" customWidth="1"/>
    <col min="13577" max="13577" width="14" style="23" customWidth="1"/>
    <col min="13578" max="13578" width="40.7109375" style="23" customWidth="1"/>
    <col min="13579" max="13579" width="16.140625" style="23" customWidth="1"/>
    <col min="13580" max="13824" width="9.140625" style="23"/>
    <col min="13825" max="13825" width="10.85546875" style="23" customWidth="1"/>
    <col min="13826" max="13826" width="9.85546875" style="23" customWidth="1"/>
    <col min="13827" max="13827" width="18.28515625" style="23" customWidth="1"/>
    <col min="13828" max="13828" width="18" style="23" customWidth="1"/>
    <col min="13829" max="13829" width="21.140625" style="23" customWidth="1"/>
    <col min="13830" max="13830" width="13.140625" style="23" customWidth="1"/>
    <col min="13831" max="13831" width="11.85546875" style="23" customWidth="1"/>
    <col min="13832" max="13832" width="12.85546875" style="23" customWidth="1"/>
    <col min="13833" max="13833" width="14" style="23" customWidth="1"/>
    <col min="13834" max="13834" width="40.7109375" style="23" customWidth="1"/>
    <col min="13835" max="13835" width="16.140625" style="23" customWidth="1"/>
    <col min="13836" max="14080" width="9.140625" style="23"/>
    <col min="14081" max="14081" width="10.85546875" style="23" customWidth="1"/>
    <col min="14082" max="14082" width="9.85546875" style="23" customWidth="1"/>
    <col min="14083" max="14083" width="18.28515625" style="23" customWidth="1"/>
    <col min="14084" max="14084" width="18" style="23" customWidth="1"/>
    <col min="14085" max="14085" width="21.140625" style="23" customWidth="1"/>
    <col min="14086" max="14086" width="13.140625" style="23" customWidth="1"/>
    <col min="14087" max="14087" width="11.85546875" style="23" customWidth="1"/>
    <col min="14088" max="14088" width="12.85546875" style="23" customWidth="1"/>
    <col min="14089" max="14089" width="14" style="23" customWidth="1"/>
    <col min="14090" max="14090" width="40.7109375" style="23" customWidth="1"/>
    <col min="14091" max="14091" width="16.140625" style="23" customWidth="1"/>
    <col min="14092" max="14336" width="9.140625" style="23"/>
    <col min="14337" max="14337" width="10.85546875" style="23" customWidth="1"/>
    <col min="14338" max="14338" width="9.85546875" style="23" customWidth="1"/>
    <col min="14339" max="14339" width="18.28515625" style="23" customWidth="1"/>
    <col min="14340" max="14340" width="18" style="23" customWidth="1"/>
    <col min="14341" max="14341" width="21.140625" style="23" customWidth="1"/>
    <col min="14342" max="14342" width="13.140625" style="23" customWidth="1"/>
    <col min="14343" max="14343" width="11.85546875" style="23" customWidth="1"/>
    <col min="14344" max="14344" width="12.85546875" style="23" customWidth="1"/>
    <col min="14345" max="14345" width="14" style="23" customWidth="1"/>
    <col min="14346" max="14346" width="40.7109375" style="23" customWidth="1"/>
    <col min="14347" max="14347" width="16.140625" style="23" customWidth="1"/>
    <col min="14348" max="14592" width="9.140625" style="23"/>
    <col min="14593" max="14593" width="10.85546875" style="23" customWidth="1"/>
    <col min="14594" max="14594" width="9.85546875" style="23" customWidth="1"/>
    <col min="14595" max="14595" width="18.28515625" style="23" customWidth="1"/>
    <col min="14596" max="14596" width="18" style="23" customWidth="1"/>
    <col min="14597" max="14597" width="21.140625" style="23" customWidth="1"/>
    <col min="14598" max="14598" width="13.140625" style="23" customWidth="1"/>
    <col min="14599" max="14599" width="11.85546875" style="23" customWidth="1"/>
    <col min="14600" max="14600" width="12.85546875" style="23" customWidth="1"/>
    <col min="14601" max="14601" width="14" style="23" customWidth="1"/>
    <col min="14602" max="14602" width="40.7109375" style="23" customWidth="1"/>
    <col min="14603" max="14603" width="16.140625" style="23" customWidth="1"/>
    <col min="14604" max="14848" width="9.140625" style="23"/>
    <col min="14849" max="14849" width="10.85546875" style="23" customWidth="1"/>
    <col min="14850" max="14850" width="9.85546875" style="23" customWidth="1"/>
    <col min="14851" max="14851" width="18.28515625" style="23" customWidth="1"/>
    <col min="14852" max="14852" width="18" style="23" customWidth="1"/>
    <col min="14853" max="14853" width="21.140625" style="23" customWidth="1"/>
    <col min="14854" max="14854" width="13.140625" style="23" customWidth="1"/>
    <col min="14855" max="14855" width="11.85546875" style="23" customWidth="1"/>
    <col min="14856" max="14856" width="12.85546875" style="23" customWidth="1"/>
    <col min="14857" max="14857" width="14" style="23" customWidth="1"/>
    <col min="14858" max="14858" width="40.7109375" style="23" customWidth="1"/>
    <col min="14859" max="14859" width="16.140625" style="23" customWidth="1"/>
    <col min="14860" max="15104" width="9.140625" style="23"/>
    <col min="15105" max="15105" width="10.85546875" style="23" customWidth="1"/>
    <col min="15106" max="15106" width="9.85546875" style="23" customWidth="1"/>
    <col min="15107" max="15107" width="18.28515625" style="23" customWidth="1"/>
    <col min="15108" max="15108" width="18" style="23" customWidth="1"/>
    <col min="15109" max="15109" width="21.140625" style="23" customWidth="1"/>
    <col min="15110" max="15110" width="13.140625" style="23" customWidth="1"/>
    <col min="15111" max="15111" width="11.85546875" style="23" customWidth="1"/>
    <col min="15112" max="15112" width="12.85546875" style="23" customWidth="1"/>
    <col min="15113" max="15113" width="14" style="23" customWidth="1"/>
    <col min="15114" max="15114" width="40.7109375" style="23" customWidth="1"/>
    <col min="15115" max="15115" width="16.140625" style="23" customWidth="1"/>
    <col min="15116" max="15360" width="9.140625" style="23"/>
    <col min="15361" max="15361" width="10.85546875" style="23" customWidth="1"/>
    <col min="15362" max="15362" width="9.85546875" style="23" customWidth="1"/>
    <col min="15363" max="15363" width="18.28515625" style="23" customWidth="1"/>
    <col min="15364" max="15364" width="18" style="23" customWidth="1"/>
    <col min="15365" max="15365" width="21.140625" style="23" customWidth="1"/>
    <col min="15366" max="15366" width="13.140625" style="23" customWidth="1"/>
    <col min="15367" max="15367" width="11.85546875" style="23" customWidth="1"/>
    <col min="15368" max="15368" width="12.85546875" style="23" customWidth="1"/>
    <col min="15369" max="15369" width="14" style="23" customWidth="1"/>
    <col min="15370" max="15370" width="40.7109375" style="23" customWidth="1"/>
    <col min="15371" max="15371" width="16.140625" style="23" customWidth="1"/>
    <col min="15372" max="15616" width="9.140625" style="23"/>
    <col min="15617" max="15617" width="10.85546875" style="23" customWidth="1"/>
    <col min="15618" max="15618" width="9.85546875" style="23" customWidth="1"/>
    <col min="15619" max="15619" width="18.28515625" style="23" customWidth="1"/>
    <col min="15620" max="15620" width="18" style="23" customWidth="1"/>
    <col min="15621" max="15621" width="21.140625" style="23" customWidth="1"/>
    <col min="15622" max="15622" width="13.140625" style="23" customWidth="1"/>
    <col min="15623" max="15623" width="11.85546875" style="23" customWidth="1"/>
    <col min="15624" max="15624" width="12.85546875" style="23" customWidth="1"/>
    <col min="15625" max="15625" width="14" style="23" customWidth="1"/>
    <col min="15626" max="15626" width="40.7109375" style="23" customWidth="1"/>
    <col min="15627" max="15627" width="16.140625" style="23" customWidth="1"/>
    <col min="15628" max="15872" width="9.140625" style="23"/>
    <col min="15873" max="15873" width="10.85546875" style="23" customWidth="1"/>
    <col min="15874" max="15874" width="9.85546875" style="23" customWidth="1"/>
    <col min="15875" max="15875" width="18.28515625" style="23" customWidth="1"/>
    <col min="15876" max="15876" width="18" style="23" customWidth="1"/>
    <col min="15877" max="15877" width="21.140625" style="23" customWidth="1"/>
    <col min="15878" max="15878" width="13.140625" style="23" customWidth="1"/>
    <col min="15879" max="15879" width="11.85546875" style="23" customWidth="1"/>
    <col min="15880" max="15880" width="12.85546875" style="23" customWidth="1"/>
    <col min="15881" max="15881" width="14" style="23" customWidth="1"/>
    <col min="15882" max="15882" width="40.7109375" style="23" customWidth="1"/>
    <col min="15883" max="15883" width="16.140625" style="23" customWidth="1"/>
    <col min="15884" max="16128" width="9.140625" style="23"/>
    <col min="16129" max="16129" width="10.85546875" style="23" customWidth="1"/>
    <col min="16130" max="16130" width="9.85546875" style="23" customWidth="1"/>
    <col min="16131" max="16131" width="18.28515625" style="23" customWidth="1"/>
    <col min="16132" max="16132" width="18" style="23" customWidth="1"/>
    <col min="16133" max="16133" width="21.140625" style="23" customWidth="1"/>
    <col min="16134" max="16134" width="13.140625" style="23" customWidth="1"/>
    <col min="16135" max="16135" width="11.85546875" style="23" customWidth="1"/>
    <col min="16136" max="16136" width="12.85546875" style="23" customWidth="1"/>
    <col min="16137" max="16137" width="14" style="23" customWidth="1"/>
    <col min="16138" max="16138" width="40.7109375" style="23" customWidth="1"/>
    <col min="16139" max="16139" width="16.140625" style="23" customWidth="1"/>
    <col min="16140" max="16384" width="9.140625" style="23"/>
  </cols>
  <sheetData>
    <row r="1" spans="1:12" s="2" customFormat="1" ht="27.75" x14ac:dyDescent="0.4">
      <c r="A1" s="1" t="s">
        <v>0</v>
      </c>
      <c r="C1" s="3"/>
      <c r="D1" s="3"/>
      <c r="E1" s="4" t="s">
        <v>1</v>
      </c>
      <c r="F1" s="5" t="s">
        <v>1</v>
      </c>
      <c r="G1" s="6"/>
      <c r="H1" s="7"/>
      <c r="I1" s="8"/>
      <c r="L1" s="9" t="s">
        <v>1</v>
      </c>
    </row>
    <row r="2" spans="1:12" s="2" customFormat="1" ht="20.25" x14ac:dyDescent="0.3">
      <c r="A2" s="1" t="s">
        <v>102</v>
      </c>
      <c r="C2" s="3"/>
      <c r="D2" s="3"/>
      <c r="E2" s="3"/>
      <c r="F2" s="3"/>
      <c r="G2" s="6"/>
      <c r="H2" s="7"/>
      <c r="I2" s="8"/>
    </row>
    <row r="3" spans="1:12" s="15" customFormat="1" ht="99.75" customHeight="1" x14ac:dyDescent="0.25">
      <c r="A3" s="5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13" t="s">
        <v>10</v>
      </c>
      <c r="J3" s="14" t="s">
        <v>11</v>
      </c>
      <c r="L3"/>
    </row>
    <row r="4" spans="1:12" x14ac:dyDescent="0.2">
      <c r="A4" s="16" t="s">
        <v>12</v>
      </c>
      <c r="B4" s="16" t="s">
        <v>13</v>
      </c>
      <c r="C4" s="17"/>
      <c r="D4" s="18"/>
      <c r="E4" s="19" t="s">
        <v>14</v>
      </c>
      <c r="F4" s="18"/>
      <c r="G4" s="20"/>
      <c r="H4" s="21" t="s">
        <v>15</v>
      </c>
      <c r="I4" s="22"/>
      <c r="J4" s="16"/>
    </row>
    <row r="5" spans="1:12" x14ac:dyDescent="0.2">
      <c r="A5" s="16" t="s">
        <v>16</v>
      </c>
      <c r="B5" s="16" t="s">
        <v>13</v>
      </c>
      <c r="C5" s="17"/>
      <c r="D5" s="19"/>
      <c r="E5" s="19" t="s">
        <v>17</v>
      </c>
      <c r="F5" s="18"/>
      <c r="G5" s="20"/>
      <c r="H5" s="21">
        <v>0</v>
      </c>
      <c r="I5" s="22"/>
      <c r="J5" s="16"/>
    </row>
    <row r="6" spans="1:12" x14ac:dyDescent="0.2">
      <c r="A6" s="16" t="s">
        <v>18</v>
      </c>
      <c r="B6" s="16" t="s">
        <v>13</v>
      </c>
      <c r="C6" s="17"/>
      <c r="D6" s="18"/>
      <c r="E6" s="19" t="s">
        <v>19</v>
      </c>
      <c r="F6" s="18"/>
      <c r="G6" s="20"/>
      <c r="H6" s="21">
        <v>0</v>
      </c>
      <c r="I6" s="22"/>
      <c r="J6" s="24" t="s">
        <v>20</v>
      </c>
    </row>
    <row r="7" spans="1:12" x14ac:dyDescent="0.2">
      <c r="A7" s="16" t="s">
        <v>21</v>
      </c>
      <c r="B7" s="16" t="s">
        <v>13</v>
      </c>
      <c r="C7" s="17"/>
      <c r="D7" s="18"/>
      <c r="E7" s="19" t="s">
        <v>22</v>
      </c>
      <c r="F7" s="18"/>
      <c r="G7" s="20"/>
      <c r="H7" s="21">
        <v>10000</v>
      </c>
      <c r="I7" s="22"/>
      <c r="J7" s="24" t="s">
        <v>23</v>
      </c>
    </row>
    <row r="8" spans="1:12" x14ac:dyDescent="0.2">
      <c r="A8" s="16" t="s">
        <v>24</v>
      </c>
      <c r="B8" s="16" t="s">
        <v>13</v>
      </c>
      <c r="C8" s="17"/>
      <c r="D8" s="18"/>
      <c r="E8" s="19" t="s">
        <v>25</v>
      </c>
      <c r="F8" s="18"/>
      <c r="G8" s="20"/>
      <c r="H8" s="21">
        <v>0</v>
      </c>
      <c r="I8" s="22"/>
      <c r="J8" s="24"/>
    </row>
    <row r="9" spans="1:12" x14ac:dyDescent="0.2">
      <c r="A9" s="16" t="s">
        <v>26</v>
      </c>
      <c r="B9" s="16" t="s">
        <v>13</v>
      </c>
      <c r="C9" s="17"/>
      <c r="D9" s="18"/>
      <c r="E9" s="19" t="s">
        <v>27</v>
      </c>
      <c r="F9" s="18"/>
      <c r="G9" s="20"/>
      <c r="H9" s="21">
        <v>0</v>
      </c>
      <c r="I9" s="22"/>
      <c r="J9" s="24"/>
    </row>
    <row r="10" spans="1:12" x14ac:dyDescent="0.2">
      <c r="A10" s="16" t="s">
        <v>28</v>
      </c>
      <c r="B10" s="16" t="s">
        <v>13</v>
      </c>
      <c r="C10" s="17"/>
      <c r="D10" s="18"/>
      <c r="E10" s="19" t="s">
        <v>29</v>
      </c>
      <c r="F10" s="18"/>
      <c r="G10" s="20"/>
      <c r="H10" s="21">
        <v>5418</v>
      </c>
      <c r="I10" s="22"/>
      <c r="J10" s="24"/>
    </row>
    <row r="11" spans="1:12" x14ac:dyDescent="0.2">
      <c r="A11" s="16" t="s">
        <v>30</v>
      </c>
      <c r="B11" s="16" t="s">
        <v>13</v>
      </c>
      <c r="C11" s="17"/>
      <c r="D11" s="18"/>
      <c r="E11" s="19" t="s">
        <v>31</v>
      </c>
      <c r="F11" s="18"/>
      <c r="G11" s="20"/>
      <c r="H11" s="21">
        <v>9488</v>
      </c>
      <c r="I11" s="22"/>
      <c r="J11" s="24"/>
    </row>
    <row r="12" spans="1:12" x14ac:dyDescent="0.2">
      <c r="A12" s="16" t="s">
        <v>32</v>
      </c>
      <c r="B12" s="16" t="s">
        <v>13</v>
      </c>
      <c r="C12" s="17"/>
      <c r="D12" s="18"/>
      <c r="E12" s="19" t="s">
        <v>33</v>
      </c>
      <c r="F12" s="18"/>
      <c r="G12" s="20"/>
      <c r="H12" s="21">
        <v>0</v>
      </c>
      <c r="I12" s="22"/>
      <c r="J12" s="24" t="s">
        <v>34</v>
      </c>
    </row>
    <row r="13" spans="1:12" x14ac:dyDescent="0.2">
      <c r="A13" s="16" t="s">
        <v>35</v>
      </c>
      <c r="B13" s="16" t="s">
        <v>13</v>
      </c>
      <c r="C13" s="17"/>
      <c r="D13" s="18"/>
      <c r="E13" s="19" t="s">
        <v>36</v>
      </c>
      <c r="F13" s="18"/>
      <c r="G13" s="20"/>
      <c r="H13" s="21">
        <v>6708</v>
      </c>
      <c r="I13" s="22"/>
      <c r="J13" s="24" t="s">
        <v>37</v>
      </c>
    </row>
    <row r="14" spans="1:12" x14ac:dyDescent="0.2">
      <c r="A14" s="16" t="s">
        <v>38</v>
      </c>
      <c r="B14" s="16" t="s">
        <v>13</v>
      </c>
      <c r="C14" s="17"/>
      <c r="D14" s="18"/>
      <c r="E14" s="19" t="s">
        <v>39</v>
      </c>
      <c r="F14" s="18"/>
      <c r="G14" s="20"/>
      <c r="H14" s="21">
        <v>0</v>
      </c>
      <c r="I14" s="22"/>
      <c r="J14" s="16"/>
    </row>
    <row r="15" spans="1:12" x14ac:dyDescent="0.2">
      <c r="A15" s="16" t="s">
        <v>40</v>
      </c>
      <c r="B15" s="16" t="s">
        <v>13</v>
      </c>
      <c r="C15" s="17"/>
      <c r="D15" s="18"/>
      <c r="E15" s="19" t="s">
        <v>41</v>
      </c>
      <c r="F15" s="18"/>
      <c r="G15" s="20"/>
      <c r="H15" s="21">
        <v>0</v>
      </c>
      <c r="I15" s="22"/>
      <c r="J15" s="16"/>
    </row>
    <row r="16" spans="1:12" x14ac:dyDescent="0.2">
      <c r="A16" s="16" t="s">
        <v>42</v>
      </c>
      <c r="B16" s="16" t="s">
        <v>13</v>
      </c>
      <c r="C16" s="17"/>
      <c r="D16" s="18"/>
      <c r="E16" s="19" t="s">
        <v>43</v>
      </c>
      <c r="F16" s="18"/>
      <c r="G16" s="20"/>
      <c r="H16" s="21">
        <v>0</v>
      </c>
      <c r="I16" s="22"/>
      <c r="J16" s="16"/>
    </row>
    <row r="17" spans="1:10" x14ac:dyDescent="0.2">
      <c r="A17" s="16" t="s">
        <v>44</v>
      </c>
      <c r="B17" s="16" t="s">
        <v>13</v>
      </c>
      <c r="C17" s="17"/>
      <c r="D17" s="18"/>
      <c r="E17" s="19" t="s">
        <v>45</v>
      </c>
      <c r="F17" s="18"/>
      <c r="G17" s="20">
        <v>158224</v>
      </c>
      <c r="H17" s="21">
        <v>9006</v>
      </c>
      <c r="I17" s="22"/>
      <c r="J17" s="16"/>
    </row>
    <row r="18" spans="1:10" ht="25.5" x14ac:dyDescent="0.2">
      <c r="A18" s="16" t="s">
        <v>46</v>
      </c>
      <c r="B18" s="16" t="s">
        <v>13</v>
      </c>
      <c r="C18" s="18"/>
      <c r="D18" s="18"/>
      <c r="E18" s="25" t="s">
        <v>47</v>
      </c>
      <c r="F18" s="18"/>
      <c r="G18" s="20">
        <v>171510</v>
      </c>
      <c r="H18" s="26">
        <v>19406</v>
      </c>
      <c r="I18" s="27"/>
      <c r="J18" s="16"/>
    </row>
    <row r="19" spans="1:10" ht="25.5" x14ac:dyDescent="0.2">
      <c r="A19" s="16" t="s">
        <v>48</v>
      </c>
      <c r="B19" s="16" t="s">
        <v>13</v>
      </c>
      <c r="C19" s="18"/>
      <c r="D19" s="18"/>
      <c r="E19" s="25" t="s">
        <v>49</v>
      </c>
      <c r="F19" s="18"/>
      <c r="G19" s="20">
        <v>179925</v>
      </c>
      <c r="H19" s="26">
        <v>33935</v>
      </c>
      <c r="I19" s="27"/>
      <c r="J19" s="16"/>
    </row>
    <row r="20" spans="1:10" x14ac:dyDescent="0.2">
      <c r="A20" s="16" t="s">
        <v>50</v>
      </c>
      <c r="B20" s="16" t="s">
        <v>13</v>
      </c>
      <c r="C20" s="17"/>
      <c r="D20" s="18"/>
      <c r="E20" s="19" t="s">
        <v>51</v>
      </c>
      <c r="F20" s="18"/>
      <c r="G20" s="20">
        <v>191912</v>
      </c>
      <c r="H20" s="21">
        <v>5439</v>
      </c>
      <c r="I20" s="22"/>
      <c r="J20" s="16"/>
    </row>
    <row r="21" spans="1:10" ht="12.75" customHeight="1" x14ac:dyDescent="0.2">
      <c r="A21" s="16" t="s">
        <v>52</v>
      </c>
      <c r="B21" s="16" t="s">
        <v>13</v>
      </c>
      <c r="C21" s="28" t="s">
        <v>53</v>
      </c>
      <c r="D21" s="25" t="s">
        <v>54</v>
      </c>
      <c r="E21" s="19" t="s">
        <v>53</v>
      </c>
      <c r="F21" s="18"/>
      <c r="G21" s="20">
        <v>187665</v>
      </c>
      <c r="H21" s="21">
        <v>0</v>
      </c>
      <c r="I21" s="22"/>
      <c r="J21" s="16"/>
    </row>
    <row r="22" spans="1:10" ht="25.5" x14ac:dyDescent="0.2">
      <c r="A22" s="16" t="s">
        <v>55</v>
      </c>
      <c r="B22" s="16" t="s">
        <v>13</v>
      </c>
      <c r="C22" s="18"/>
      <c r="D22" s="18"/>
      <c r="E22" s="25" t="s">
        <v>56</v>
      </c>
      <c r="F22" s="18"/>
      <c r="G22" s="20">
        <v>188242</v>
      </c>
      <c r="H22" s="26">
        <v>5271</v>
      </c>
      <c r="I22" s="27"/>
      <c r="J22" s="16"/>
    </row>
    <row r="23" spans="1:10" ht="25.5" x14ac:dyDescent="0.2">
      <c r="A23" s="16" t="s">
        <v>57</v>
      </c>
      <c r="B23" s="16" t="s">
        <v>13</v>
      </c>
      <c r="C23" s="18"/>
      <c r="D23" s="18"/>
      <c r="E23" s="25" t="s">
        <v>58</v>
      </c>
      <c r="F23" s="18"/>
      <c r="G23" s="20">
        <v>190609</v>
      </c>
      <c r="H23" s="26">
        <v>12393</v>
      </c>
      <c r="I23" s="27"/>
      <c r="J23" s="16"/>
    </row>
    <row r="24" spans="1:10" ht="25.5" x14ac:dyDescent="0.2">
      <c r="A24" s="16" t="s">
        <v>59</v>
      </c>
      <c r="B24" s="16" t="s">
        <v>13</v>
      </c>
      <c r="C24" s="18"/>
      <c r="D24" s="18"/>
      <c r="E24" s="25" t="s">
        <v>60</v>
      </c>
      <c r="F24" s="18"/>
      <c r="G24" s="20">
        <v>193480</v>
      </c>
      <c r="H24" s="26">
        <v>10449</v>
      </c>
      <c r="I24" s="27"/>
      <c r="J24" s="16"/>
    </row>
    <row r="25" spans="1:10" x14ac:dyDescent="0.2">
      <c r="A25" s="16" t="s">
        <v>61</v>
      </c>
      <c r="B25" s="16" t="s">
        <v>13</v>
      </c>
      <c r="C25" s="18"/>
      <c r="D25" s="18"/>
      <c r="E25" s="29" t="s">
        <v>62</v>
      </c>
      <c r="F25" s="18"/>
      <c r="G25" s="20">
        <v>194985</v>
      </c>
      <c r="H25" s="26">
        <v>5194</v>
      </c>
      <c r="I25" s="27"/>
      <c r="J25" s="16"/>
    </row>
    <row r="26" spans="1:10" x14ac:dyDescent="0.2">
      <c r="A26" s="16" t="s">
        <v>63</v>
      </c>
      <c r="B26" s="16" t="s">
        <v>13</v>
      </c>
      <c r="C26" s="25" t="s">
        <v>54</v>
      </c>
      <c r="D26" s="25" t="s">
        <v>54</v>
      </c>
      <c r="E26" s="25" t="s">
        <v>54</v>
      </c>
      <c r="F26" s="18"/>
      <c r="G26" s="20">
        <v>194036</v>
      </c>
      <c r="H26" s="26">
        <v>0</v>
      </c>
      <c r="I26" s="27"/>
      <c r="J26" s="16"/>
    </row>
    <row r="27" spans="1:10" x14ac:dyDescent="0.2">
      <c r="A27" s="16" t="s">
        <v>64</v>
      </c>
      <c r="B27" s="16" t="s">
        <v>65</v>
      </c>
      <c r="C27" s="28" t="s">
        <v>54</v>
      </c>
      <c r="D27" s="28" t="s">
        <v>54</v>
      </c>
      <c r="E27" s="28" t="s">
        <v>54</v>
      </c>
      <c r="F27" s="18" t="s">
        <v>66</v>
      </c>
      <c r="G27" s="20">
        <v>197889</v>
      </c>
      <c r="H27" s="26">
        <v>0</v>
      </c>
      <c r="I27" s="27"/>
      <c r="J27" s="16"/>
    </row>
    <row r="28" spans="1:10" ht="25.5" x14ac:dyDescent="0.2">
      <c r="A28" s="30" t="s">
        <v>67</v>
      </c>
      <c r="B28" s="30" t="s">
        <v>13</v>
      </c>
      <c r="C28" s="31">
        <v>37191</v>
      </c>
      <c r="D28" s="32" t="s">
        <v>68</v>
      </c>
      <c r="E28" s="33">
        <v>37233</v>
      </c>
      <c r="F28" s="34" t="s">
        <v>66</v>
      </c>
      <c r="G28" s="35">
        <v>210299</v>
      </c>
      <c r="H28" s="36">
        <f>3507+13037</f>
        <v>16544</v>
      </c>
      <c r="I28" s="37">
        <f>5359225+17859060</f>
        <v>23218285</v>
      </c>
      <c r="J28" s="30"/>
    </row>
    <row r="29" spans="1:10" x14ac:dyDescent="0.2">
      <c r="A29" s="38"/>
      <c r="B29" s="38" t="s">
        <v>69</v>
      </c>
      <c r="C29" s="39" t="s">
        <v>54</v>
      </c>
      <c r="D29" s="39" t="s">
        <v>54</v>
      </c>
      <c r="E29" s="39" t="s">
        <v>54</v>
      </c>
      <c r="F29" s="40" t="s">
        <v>66</v>
      </c>
      <c r="G29" s="41">
        <v>42771</v>
      </c>
      <c r="H29" s="42">
        <v>0</v>
      </c>
      <c r="I29" s="43">
        <v>0</v>
      </c>
      <c r="J29" s="38"/>
    </row>
    <row r="30" spans="1:10" x14ac:dyDescent="0.2">
      <c r="A30" s="23" t="s">
        <v>70</v>
      </c>
      <c r="C30" s="44"/>
      <c r="D30" s="44"/>
      <c r="E30" s="44"/>
      <c r="F30" s="45"/>
    </row>
    <row r="31" spans="1:10" s="2" customFormat="1" ht="20.25" x14ac:dyDescent="0.3">
      <c r="A31" s="49" t="s">
        <v>103</v>
      </c>
      <c r="C31" s="3"/>
      <c r="D31" s="3"/>
      <c r="E31" s="3"/>
      <c r="F31" s="3"/>
      <c r="G31" s="6"/>
      <c r="H31" s="7"/>
      <c r="I31" s="8"/>
    </row>
    <row r="32" spans="1:10" s="2" customFormat="1" ht="20.25" x14ac:dyDescent="0.3">
      <c r="A32" s="49" t="s">
        <v>101</v>
      </c>
      <c r="C32" s="3"/>
      <c r="D32" s="3"/>
      <c r="E32" s="3"/>
      <c r="F32" s="3"/>
      <c r="G32" s="6"/>
      <c r="H32" s="7"/>
      <c r="I32" s="8"/>
    </row>
    <row r="33" spans="1:10" s="15" customFormat="1" ht="43.5" x14ac:dyDescent="0.25">
      <c r="A33" s="50" t="s">
        <v>2</v>
      </c>
      <c r="B33" s="51" t="s">
        <v>3</v>
      </c>
      <c r="C33" s="50" t="s">
        <v>4</v>
      </c>
      <c r="D33" s="50" t="s">
        <v>5</v>
      </c>
      <c r="E33" s="50" t="s">
        <v>6</v>
      </c>
      <c r="F33" s="50" t="s">
        <v>7</v>
      </c>
      <c r="G33" s="52" t="s">
        <v>8</v>
      </c>
      <c r="H33" s="52" t="s">
        <v>9</v>
      </c>
      <c r="I33" s="53" t="s">
        <v>10</v>
      </c>
      <c r="J33" s="54" t="s">
        <v>11</v>
      </c>
    </row>
    <row r="34" spans="1:10" x14ac:dyDescent="0.2">
      <c r="A34" s="23" t="s">
        <v>71</v>
      </c>
      <c r="B34" s="23" t="s">
        <v>13</v>
      </c>
      <c r="C34" s="55">
        <v>37481</v>
      </c>
      <c r="D34" s="56" t="s">
        <v>54</v>
      </c>
      <c r="E34" s="57">
        <v>37481</v>
      </c>
      <c r="F34" s="58" t="s">
        <v>72</v>
      </c>
      <c r="G34" s="46">
        <v>214179</v>
      </c>
      <c r="H34" s="47">
        <f>19572+7977+16595</f>
        <v>44144</v>
      </c>
      <c r="I34" s="48">
        <f>11681467+20872362</f>
        <v>32553829</v>
      </c>
    </row>
    <row r="35" spans="1:10" x14ac:dyDescent="0.2">
      <c r="A35" s="38"/>
      <c r="B35" s="38" t="s">
        <v>69</v>
      </c>
      <c r="C35" s="59">
        <v>37537</v>
      </c>
      <c r="D35" s="60" t="s">
        <v>54</v>
      </c>
      <c r="E35" s="61">
        <v>37537</v>
      </c>
      <c r="F35" s="62" t="s">
        <v>72</v>
      </c>
      <c r="G35" s="41">
        <v>42197</v>
      </c>
      <c r="H35" s="42">
        <v>8158</v>
      </c>
      <c r="I35" s="43">
        <f>H35*250</f>
        <v>2039500</v>
      </c>
      <c r="J35" s="38"/>
    </row>
    <row r="36" spans="1:10" x14ac:dyDescent="0.2">
      <c r="A36" s="23" t="s">
        <v>73</v>
      </c>
      <c r="B36" s="23" t="s">
        <v>13</v>
      </c>
      <c r="C36" s="55">
        <v>37835</v>
      </c>
      <c r="D36" s="56" t="s">
        <v>54</v>
      </c>
      <c r="E36" s="33">
        <v>37835</v>
      </c>
      <c r="F36" s="56" t="s">
        <v>66</v>
      </c>
      <c r="G36" s="46">
        <v>236631</v>
      </c>
      <c r="H36" s="47">
        <f>18359+12475+20998</f>
        <v>51832</v>
      </c>
      <c r="I36" s="48">
        <f>40200918+16227895+24172821</f>
        <v>80601634</v>
      </c>
    </row>
    <row r="37" spans="1:10" x14ac:dyDescent="0.2">
      <c r="A37" s="38"/>
      <c r="B37" s="38" t="s">
        <v>69</v>
      </c>
      <c r="C37" s="59">
        <v>37835</v>
      </c>
      <c r="D37" s="60" t="s">
        <v>54</v>
      </c>
      <c r="E37" s="61">
        <v>37835</v>
      </c>
      <c r="F37" s="62" t="s">
        <v>66</v>
      </c>
      <c r="G37" s="41">
        <v>49665</v>
      </c>
      <c r="H37" s="42">
        <v>18436</v>
      </c>
      <c r="I37" s="43">
        <f>H37*300</f>
        <v>5530800</v>
      </c>
      <c r="J37" s="38"/>
    </row>
    <row r="38" spans="1:10" ht="25.5" x14ac:dyDescent="0.2">
      <c r="A38" s="23" t="s">
        <v>74</v>
      </c>
      <c r="B38" s="23" t="s">
        <v>13</v>
      </c>
      <c r="C38" s="57">
        <v>38215</v>
      </c>
      <c r="D38" s="33" t="s">
        <v>75</v>
      </c>
      <c r="E38" s="33">
        <v>38276</v>
      </c>
      <c r="F38" s="56" t="s">
        <v>66</v>
      </c>
      <c r="G38" s="46">
        <v>241024</v>
      </c>
      <c r="H38" s="47">
        <f>19652+6801</f>
        <v>26453</v>
      </c>
      <c r="I38" s="48">
        <f>8544170+22262664</f>
        <v>30806834</v>
      </c>
    </row>
    <row r="39" spans="1:10" ht="38.25" x14ac:dyDescent="0.2">
      <c r="A39" s="38"/>
      <c r="B39" s="38" t="s">
        <v>69</v>
      </c>
      <c r="C39" s="59">
        <v>38215</v>
      </c>
      <c r="D39" s="60" t="s">
        <v>76</v>
      </c>
      <c r="E39" s="40"/>
      <c r="F39" s="62" t="s">
        <v>66</v>
      </c>
      <c r="G39" s="41">
        <v>52293</v>
      </c>
      <c r="H39" s="42">
        <v>17145</v>
      </c>
      <c r="I39" s="43">
        <f>H39*300</f>
        <v>5143500</v>
      </c>
      <c r="J39" s="38" t="s">
        <v>76</v>
      </c>
    </row>
    <row r="40" spans="1:10" x14ac:dyDescent="0.2">
      <c r="A40" s="23" t="s">
        <v>77</v>
      </c>
      <c r="B40" s="23" t="s">
        <v>13</v>
      </c>
      <c r="C40" s="57">
        <v>38596</v>
      </c>
      <c r="D40" s="56" t="s">
        <v>54</v>
      </c>
      <c r="E40" s="63"/>
      <c r="F40" s="58" t="s">
        <v>78</v>
      </c>
      <c r="G40" s="46">
        <v>230088</v>
      </c>
      <c r="H40" s="47">
        <f>3723+8258+14394</f>
        <v>26375</v>
      </c>
      <c r="I40" s="48">
        <f>9130054+11883842+17462498</f>
        <v>38476394</v>
      </c>
    </row>
    <row r="41" spans="1:10" x14ac:dyDescent="0.2">
      <c r="A41" s="38"/>
      <c r="B41" s="38" t="s">
        <v>69</v>
      </c>
      <c r="C41" s="59">
        <v>38566</v>
      </c>
      <c r="D41" s="60" t="s">
        <v>54</v>
      </c>
      <c r="E41" s="40"/>
      <c r="F41" s="62" t="s">
        <v>78</v>
      </c>
      <c r="G41" s="41">
        <v>48031</v>
      </c>
      <c r="H41" s="42">
        <v>16335</v>
      </c>
      <c r="I41" s="43">
        <f>H41*300</f>
        <v>4900500</v>
      </c>
      <c r="J41" s="38"/>
    </row>
    <row r="42" spans="1:10" x14ac:dyDescent="0.2">
      <c r="A42" s="23" t="s">
        <v>79</v>
      </c>
      <c r="B42" s="23" t="s">
        <v>13</v>
      </c>
      <c r="C42" s="57">
        <v>38954</v>
      </c>
      <c r="D42" s="56" t="s">
        <v>54</v>
      </c>
      <c r="E42" s="63"/>
      <c r="F42" s="56" t="s">
        <v>66</v>
      </c>
      <c r="G42" s="46">
        <v>236168</v>
      </c>
      <c r="H42" s="47">
        <v>34798</v>
      </c>
      <c r="I42" s="48">
        <v>56123768</v>
      </c>
    </row>
    <row r="43" spans="1:10" x14ac:dyDescent="0.2">
      <c r="A43" s="38"/>
      <c r="B43" s="38" t="s">
        <v>69</v>
      </c>
      <c r="C43" s="59">
        <v>38948</v>
      </c>
      <c r="D43" s="60" t="s">
        <v>54</v>
      </c>
      <c r="E43" s="40"/>
      <c r="F43" s="62" t="s">
        <v>66</v>
      </c>
      <c r="G43" s="41">
        <v>52340</v>
      </c>
      <c r="H43" s="42">
        <v>15285</v>
      </c>
      <c r="I43" s="43">
        <v>7642500</v>
      </c>
      <c r="J43" s="38"/>
    </row>
    <row r="44" spans="1:10" x14ac:dyDescent="0.2">
      <c r="A44" s="23" t="s">
        <v>80</v>
      </c>
      <c r="B44" s="23" t="s">
        <v>13</v>
      </c>
      <c r="C44" s="55">
        <v>39310</v>
      </c>
      <c r="D44" s="56" t="s">
        <v>54</v>
      </c>
      <c r="F44" s="56" t="s">
        <v>66</v>
      </c>
      <c r="G44" s="46">
        <v>239455</v>
      </c>
      <c r="H44" s="47">
        <v>43361</v>
      </c>
      <c r="I44" s="48">
        <v>70716887</v>
      </c>
    </row>
    <row r="45" spans="1:10" x14ac:dyDescent="0.2">
      <c r="A45" s="38"/>
      <c r="B45" s="38" t="s">
        <v>69</v>
      </c>
      <c r="C45" s="59">
        <v>39301</v>
      </c>
      <c r="D45" s="60" t="s">
        <v>54</v>
      </c>
      <c r="E45" s="40"/>
      <c r="F45" s="62" t="s">
        <v>66</v>
      </c>
      <c r="G45" s="41">
        <v>56679</v>
      </c>
      <c r="H45" s="42">
        <v>20234</v>
      </c>
      <c r="I45" s="43">
        <v>10117000</v>
      </c>
      <c r="J45" s="38"/>
    </row>
    <row r="46" spans="1:10" x14ac:dyDescent="0.2">
      <c r="A46" s="23" t="s">
        <v>81</v>
      </c>
      <c r="B46" s="23" t="s">
        <v>13</v>
      </c>
      <c r="C46" s="55">
        <v>39655</v>
      </c>
      <c r="D46" s="55">
        <v>39666</v>
      </c>
      <c r="E46" s="44">
        <v>39667</v>
      </c>
      <c r="F46" s="56" t="s">
        <v>66</v>
      </c>
      <c r="G46" s="46">
        <v>259333</v>
      </c>
      <c r="H46" s="47">
        <v>59846</v>
      </c>
      <c r="I46" s="48">
        <v>101982409</v>
      </c>
    </row>
    <row r="47" spans="1:10" x14ac:dyDescent="0.2">
      <c r="A47" s="38"/>
      <c r="B47" s="38" t="s">
        <v>69</v>
      </c>
      <c r="C47" s="59">
        <v>39641</v>
      </c>
      <c r="D47" s="60"/>
      <c r="E47" s="40"/>
      <c r="F47" s="62" t="s">
        <v>66</v>
      </c>
      <c r="G47" s="41">
        <v>65560</v>
      </c>
      <c r="H47" s="42">
        <v>31042</v>
      </c>
      <c r="I47" s="43">
        <v>15521000</v>
      </c>
      <c r="J47" s="38"/>
    </row>
    <row r="48" spans="1:10" x14ac:dyDescent="0.2">
      <c r="A48" s="23" t="s">
        <v>82</v>
      </c>
      <c r="B48" s="23" t="s">
        <v>13</v>
      </c>
      <c r="C48" s="55">
        <v>39948</v>
      </c>
      <c r="D48" s="55">
        <v>39968</v>
      </c>
      <c r="F48" s="56" t="s">
        <v>66</v>
      </c>
      <c r="G48" s="46">
        <v>314198</v>
      </c>
      <c r="H48" s="47">
        <v>120048</v>
      </c>
      <c r="I48" s="48">
        <v>238722250</v>
      </c>
    </row>
    <row r="49" spans="1:10" x14ac:dyDescent="0.2">
      <c r="A49" s="38"/>
      <c r="B49" s="38" t="s">
        <v>69</v>
      </c>
      <c r="C49" s="59">
        <v>39921</v>
      </c>
      <c r="D49" s="65"/>
      <c r="E49" s="40"/>
      <c r="F49" s="62" t="s">
        <v>66</v>
      </c>
      <c r="G49" s="41">
        <v>103213</v>
      </c>
      <c r="H49" s="42">
        <v>68676</v>
      </c>
      <c r="I49" s="43">
        <v>17169000</v>
      </c>
      <c r="J49" s="66" t="s">
        <v>83</v>
      </c>
    </row>
    <row r="50" spans="1:10" x14ac:dyDescent="0.2">
      <c r="A50" s="23" t="s">
        <v>84</v>
      </c>
      <c r="B50" s="23" t="s">
        <v>13</v>
      </c>
      <c r="C50" s="55">
        <v>40287</v>
      </c>
      <c r="D50" s="56" t="s">
        <v>54</v>
      </c>
      <c r="E50" s="55">
        <v>40287</v>
      </c>
      <c r="F50" s="56" t="s">
        <v>66</v>
      </c>
      <c r="G50" s="46">
        <v>351188</v>
      </c>
      <c r="H50" s="47">
        <v>151367</v>
      </c>
      <c r="I50" s="48">
        <v>323944215</v>
      </c>
      <c r="J50" s="23" t="s">
        <v>85</v>
      </c>
    </row>
    <row r="51" spans="1:10" x14ac:dyDescent="0.2">
      <c r="A51" s="38"/>
      <c r="B51" s="38" t="s">
        <v>69</v>
      </c>
      <c r="C51" s="59" t="s">
        <v>86</v>
      </c>
      <c r="D51" s="60" t="s">
        <v>87</v>
      </c>
      <c r="E51" s="39" t="s">
        <v>87</v>
      </c>
      <c r="F51" s="60" t="s">
        <v>87</v>
      </c>
      <c r="G51" s="41" t="s">
        <v>87</v>
      </c>
      <c r="H51" s="41" t="s">
        <v>87</v>
      </c>
      <c r="I51" s="67" t="s">
        <v>87</v>
      </c>
      <c r="J51" s="38"/>
    </row>
    <row r="52" spans="1:10" x14ac:dyDescent="0.2">
      <c r="A52" s="23" t="s">
        <v>88</v>
      </c>
      <c r="B52" s="23" t="s">
        <v>13</v>
      </c>
      <c r="C52" s="55">
        <v>40628</v>
      </c>
      <c r="D52" s="55">
        <v>40640</v>
      </c>
      <c r="E52" s="55">
        <v>40641</v>
      </c>
      <c r="F52" s="56" t="s">
        <v>66</v>
      </c>
      <c r="G52" s="46">
        <v>369674</v>
      </c>
      <c r="H52" s="47">
        <v>145365</v>
      </c>
      <c r="I52" s="48">
        <v>286383447</v>
      </c>
    </row>
    <row r="53" spans="1:10" x14ac:dyDescent="0.2">
      <c r="A53" s="38"/>
      <c r="B53" s="38" t="s">
        <v>69</v>
      </c>
      <c r="C53" s="59" t="s">
        <v>86</v>
      </c>
      <c r="D53" s="60" t="s">
        <v>87</v>
      </c>
      <c r="E53" s="39" t="s">
        <v>87</v>
      </c>
      <c r="F53" s="60" t="s">
        <v>87</v>
      </c>
      <c r="G53" s="41" t="s">
        <v>87</v>
      </c>
      <c r="H53" s="41" t="s">
        <v>87</v>
      </c>
      <c r="I53" s="67" t="s">
        <v>87</v>
      </c>
      <c r="J53" s="38"/>
    </row>
    <row r="54" spans="1:10" x14ac:dyDescent="0.2">
      <c r="A54" s="23" t="s">
        <v>89</v>
      </c>
      <c r="B54" s="23" t="s">
        <v>13</v>
      </c>
      <c r="C54" s="55">
        <v>40988</v>
      </c>
      <c r="D54" s="55">
        <v>41001</v>
      </c>
      <c r="E54" s="55">
        <v>41002</v>
      </c>
      <c r="G54" s="46">
        <v>377207</v>
      </c>
      <c r="H54" s="47">
        <v>168595</v>
      </c>
      <c r="I54" s="48">
        <v>346386352</v>
      </c>
      <c r="J54" s="23" t="s">
        <v>90</v>
      </c>
    </row>
    <row r="55" spans="1:10" x14ac:dyDescent="0.2">
      <c r="A55" s="38"/>
      <c r="B55" s="38" t="s">
        <v>69</v>
      </c>
      <c r="C55" s="59" t="s">
        <v>86</v>
      </c>
      <c r="D55" s="60" t="s">
        <v>87</v>
      </c>
      <c r="E55" s="39" t="s">
        <v>87</v>
      </c>
      <c r="F55" s="60" t="s">
        <v>87</v>
      </c>
      <c r="G55" s="41" t="s">
        <v>87</v>
      </c>
      <c r="H55" s="41" t="s">
        <v>87</v>
      </c>
      <c r="I55" s="67" t="s">
        <v>87</v>
      </c>
      <c r="J55" s="38"/>
    </row>
    <row r="56" spans="1:10" x14ac:dyDescent="0.2">
      <c r="A56" s="23" t="s">
        <v>91</v>
      </c>
      <c r="B56" s="23" t="s">
        <v>13</v>
      </c>
      <c r="C56" s="44">
        <v>41335</v>
      </c>
      <c r="D56" s="44">
        <v>41352</v>
      </c>
      <c r="E56" s="44">
        <v>41353</v>
      </c>
      <c r="F56" s="58" t="s">
        <v>92</v>
      </c>
      <c r="G56" s="46">
        <v>367832</v>
      </c>
      <c r="H56" s="47">
        <v>165492</v>
      </c>
      <c r="I56" s="48">
        <v>339449664</v>
      </c>
    </row>
    <row r="57" spans="1:10" x14ac:dyDescent="0.2">
      <c r="A57" s="38"/>
      <c r="B57" s="38" t="s">
        <v>69</v>
      </c>
      <c r="C57" s="59" t="s">
        <v>86</v>
      </c>
      <c r="D57" s="60" t="s">
        <v>87</v>
      </c>
      <c r="E57" s="39" t="s">
        <v>87</v>
      </c>
      <c r="F57" s="60" t="s">
        <v>87</v>
      </c>
      <c r="G57" s="41" t="s">
        <v>87</v>
      </c>
      <c r="H57" s="41" t="s">
        <v>87</v>
      </c>
      <c r="I57" s="67" t="s">
        <v>87</v>
      </c>
      <c r="J57" s="67"/>
    </row>
    <row r="58" spans="1:10" x14ac:dyDescent="0.2">
      <c r="A58" s="23" t="s">
        <v>93</v>
      </c>
      <c r="B58" s="23" t="s">
        <v>13</v>
      </c>
      <c r="C58" s="44">
        <v>41698</v>
      </c>
      <c r="D58" s="44">
        <v>41703</v>
      </c>
      <c r="E58" s="44">
        <v>41704</v>
      </c>
      <c r="F58" s="56" t="s">
        <v>87</v>
      </c>
      <c r="G58" s="46">
        <v>347613</v>
      </c>
      <c r="H58" s="47">
        <v>160095</v>
      </c>
      <c r="I58" s="48">
        <v>379081512</v>
      </c>
    </row>
    <row r="59" spans="1:10" x14ac:dyDescent="0.2">
      <c r="A59" s="38"/>
      <c r="B59" s="38" t="s">
        <v>69</v>
      </c>
      <c r="C59" s="59" t="s">
        <v>86</v>
      </c>
      <c r="D59" s="60" t="s">
        <v>87</v>
      </c>
      <c r="E59" s="39" t="s">
        <v>87</v>
      </c>
      <c r="F59" s="60" t="s">
        <v>87</v>
      </c>
      <c r="G59" s="41" t="s">
        <v>87</v>
      </c>
      <c r="H59" s="41" t="s">
        <v>87</v>
      </c>
      <c r="I59" s="67" t="s">
        <v>87</v>
      </c>
      <c r="J59" s="67"/>
    </row>
    <row r="60" spans="1:10" x14ac:dyDescent="0.2">
      <c r="A60" s="23" t="s">
        <v>94</v>
      </c>
      <c r="B60" s="23" t="s">
        <v>13</v>
      </c>
      <c r="C60" s="44">
        <v>42057</v>
      </c>
      <c r="D60" s="44" t="s">
        <v>87</v>
      </c>
      <c r="E60" s="44" t="s">
        <v>87</v>
      </c>
      <c r="F60" s="56" t="s">
        <v>87</v>
      </c>
      <c r="G60" s="46">
        <v>320511</v>
      </c>
      <c r="H60" s="47">
        <v>161546</v>
      </c>
      <c r="I60" s="48">
        <v>398812641</v>
      </c>
    </row>
    <row r="61" spans="1:10" x14ac:dyDescent="0.2">
      <c r="A61" s="38"/>
      <c r="B61" s="38" t="s">
        <v>69</v>
      </c>
      <c r="C61" s="59" t="s">
        <v>86</v>
      </c>
      <c r="D61" s="60" t="s">
        <v>87</v>
      </c>
      <c r="E61" s="39" t="s">
        <v>87</v>
      </c>
      <c r="F61" s="60" t="s">
        <v>87</v>
      </c>
      <c r="G61" s="41" t="s">
        <v>87</v>
      </c>
      <c r="H61" s="41" t="s">
        <v>87</v>
      </c>
      <c r="I61" s="67" t="s">
        <v>87</v>
      </c>
      <c r="J61" s="67"/>
    </row>
    <row r="62" spans="1:10" x14ac:dyDescent="0.2">
      <c r="A62" s="23" t="s">
        <v>95</v>
      </c>
      <c r="B62" s="23" t="s">
        <v>13</v>
      </c>
      <c r="C62" s="44">
        <v>42439</v>
      </c>
      <c r="D62" s="44">
        <v>42474</v>
      </c>
      <c r="E62" s="44">
        <v>42475</v>
      </c>
      <c r="F62" s="56"/>
      <c r="G62" s="46">
        <v>290091</v>
      </c>
      <c r="H62" s="47">
        <v>104588</v>
      </c>
      <c r="I62" s="48">
        <v>247077779</v>
      </c>
    </row>
    <row r="63" spans="1:10" x14ac:dyDescent="0.2">
      <c r="A63" s="38"/>
      <c r="B63" s="38" t="s">
        <v>69</v>
      </c>
      <c r="C63" s="59" t="s">
        <v>86</v>
      </c>
      <c r="D63" s="60" t="s">
        <v>87</v>
      </c>
      <c r="E63" s="39" t="s">
        <v>87</v>
      </c>
      <c r="F63" s="60" t="s">
        <v>87</v>
      </c>
      <c r="G63" s="41" t="s">
        <v>87</v>
      </c>
      <c r="H63" s="41" t="s">
        <v>87</v>
      </c>
      <c r="I63" s="67" t="s">
        <v>87</v>
      </c>
      <c r="J63" s="67"/>
    </row>
    <row r="64" spans="1:10" x14ac:dyDescent="0.2">
      <c r="A64" s="23" t="s">
        <v>96</v>
      </c>
      <c r="B64" s="23" t="s">
        <v>13</v>
      </c>
      <c r="C64" s="44">
        <v>42751</v>
      </c>
      <c r="D64" s="44">
        <v>42803</v>
      </c>
      <c r="E64" s="44">
        <v>42804</v>
      </c>
      <c r="F64" s="56"/>
      <c r="G64" s="46">
        <v>301005</v>
      </c>
      <c r="H64" s="47">
        <v>97546</v>
      </c>
      <c r="I64" s="48">
        <v>255914782</v>
      </c>
      <c r="J64" s="23" t="s">
        <v>97</v>
      </c>
    </row>
    <row r="65" spans="1:10" x14ac:dyDescent="0.2">
      <c r="A65" s="38"/>
      <c r="B65" s="38" t="s">
        <v>69</v>
      </c>
      <c r="C65" s="59" t="s">
        <v>86</v>
      </c>
      <c r="D65" s="60" t="s">
        <v>87</v>
      </c>
      <c r="E65" s="39" t="s">
        <v>87</v>
      </c>
      <c r="F65" s="60" t="s">
        <v>87</v>
      </c>
      <c r="G65" s="41" t="s">
        <v>87</v>
      </c>
      <c r="H65" s="41" t="s">
        <v>87</v>
      </c>
      <c r="I65" s="67" t="s">
        <v>87</v>
      </c>
      <c r="J65" s="67"/>
    </row>
    <row r="66" spans="1:10" x14ac:dyDescent="0.2">
      <c r="A66" s="23" t="s">
        <v>98</v>
      </c>
      <c r="B66" s="23" t="s">
        <v>13</v>
      </c>
      <c r="C66" s="44">
        <v>43159</v>
      </c>
      <c r="D66" s="44">
        <v>43194</v>
      </c>
      <c r="E66" s="44">
        <v>43195</v>
      </c>
      <c r="F66" s="56"/>
      <c r="G66" s="46">
        <v>286712</v>
      </c>
      <c r="H66" s="47">
        <v>82799</v>
      </c>
      <c r="I66" s="48">
        <v>215813899</v>
      </c>
    </row>
    <row r="67" spans="1:10" x14ac:dyDescent="0.2">
      <c r="A67" s="38"/>
      <c r="B67" s="38" t="s">
        <v>69</v>
      </c>
      <c r="C67" s="59" t="s">
        <v>86</v>
      </c>
      <c r="D67" s="60" t="s">
        <v>87</v>
      </c>
      <c r="E67" s="39" t="s">
        <v>87</v>
      </c>
      <c r="F67" s="60" t="s">
        <v>87</v>
      </c>
      <c r="G67" s="41" t="s">
        <v>87</v>
      </c>
      <c r="H67" s="41" t="s">
        <v>87</v>
      </c>
      <c r="I67" s="67" t="s">
        <v>87</v>
      </c>
      <c r="J67" s="67"/>
    </row>
    <row r="68" spans="1:10" x14ac:dyDescent="0.2">
      <c r="A68" s="23" t="s">
        <v>99</v>
      </c>
      <c r="B68" s="23" t="s">
        <v>13</v>
      </c>
      <c r="C68" s="44">
        <v>43584</v>
      </c>
      <c r="D68" s="44">
        <v>43642</v>
      </c>
      <c r="E68" s="44">
        <v>43643</v>
      </c>
      <c r="F68" s="56"/>
      <c r="G68" s="46">
        <v>267383</v>
      </c>
      <c r="H68" s="47">
        <v>52901</v>
      </c>
      <c r="I68" s="48">
        <v>144172014</v>
      </c>
    </row>
    <row r="69" spans="1:10" x14ac:dyDescent="0.2">
      <c r="A69" s="38"/>
      <c r="B69" s="38" t="s">
        <v>69</v>
      </c>
      <c r="C69" s="59" t="s">
        <v>86</v>
      </c>
      <c r="D69" s="60" t="s">
        <v>87</v>
      </c>
      <c r="E69" s="39" t="s">
        <v>87</v>
      </c>
      <c r="F69" s="60" t="s">
        <v>87</v>
      </c>
      <c r="G69" s="41" t="s">
        <v>87</v>
      </c>
      <c r="H69" s="41" t="s">
        <v>87</v>
      </c>
      <c r="I69" s="67" t="s">
        <v>87</v>
      </c>
      <c r="J69" s="67"/>
    </row>
    <row r="92" spans="8:8" x14ac:dyDescent="0.2">
      <c r="H92" s="47" t="s">
        <v>100</v>
      </c>
    </row>
  </sheetData>
  <printOptions horizontalCentered="1"/>
  <pageMargins left="0.25" right="0.25" top="0.75" bottom="0.5" header="0.3" footer="0.3"/>
  <pageSetup scale="72" fitToWidth="0" fitToHeight="0" orientation="landscape"/>
  <headerFooter alignWithMargins="0"/>
  <rowBreaks count="1" manualBreakCount="1">
    <brk id="30" max="16383" man="1"/>
  </rowBreaks>
  <ignoredErrors>
    <ignoredError sqref="E4:E17 F34:I37 F38:H41" twoDigitTextYear="1"/>
    <ignoredError sqref="I38:I41" twoDigitTextYear="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T2.0d MAP Susp History</vt:lpstr>
      <vt:lpstr>'T2.0d MAP Susp History'!Print_Area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Heywood Buzzfuddle</cp:lastModifiedBy>
  <cp:lastPrinted>2021-02-16T21:32:24Z</cp:lastPrinted>
  <dcterms:created xsi:type="dcterms:W3CDTF">2020-11-10T19:50:24Z</dcterms:created>
  <dcterms:modified xsi:type="dcterms:W3CDTF">2021-02-16T21:34:49Z</dcterms:modified>
</cp:coreProperties>
</file>