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752CF993-7672-42E9-A888-A55938E4B0FE}" xr6:coauthVersionLast="41" xr6:coauthVersionMax="41" xr10:uidLastSave="{00000000-0000-0000-0000-000000000000}"/>
  <bookViews>
    <workbookView xWindow="-20055" yWindow="1830" windowWidth="18945" windowHeight="9900" xr2:uid="{779DBF82-A2F6-4CC5-8A4F-0678EA48088C}"/>
  </bookViews>
  <sheets>
    <sheet name="T 2.6d Char Paid Dep" sheetId="1" r:id="rId1"/>
  </sheets>
  <definedNames>
    <definedName name="_xlnm.Print_Area" localSheetId="0">'T 2.6d Char Paid Dep'!$A$1:$K$40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H34" i="1"/>
  <c r="I27" i="1"/>
  <c r="H27" i="1"/>
  <c r="I20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<sst xmlns="http://schemas.openxmlformats.org/spreadsheetml/2006/main" count="49" uniqueCount="44">
  <si>
    <t xml:space="preserve"> </t>
  </si>
  <si>
    <t>Table 2.6d of the 2019 ISAC Data Book</t>
  </si>
  <si>
    <t>Characteristics of Paid Dependent MAP Applicants</t>
  </si>
  <si>
    <t>FY2015</t>
  </si>
  <si>
    <t>FY2016</t>
  </si>
  <si>
    <t>FY2017</t>
  </si>
  <si>
    <t>FY2018</t>
  </si>
  <si>
    <t>FY2019</t>
  </si>
  <si>
    <t>NUMBER PAID:</t>
  </si>
  <si>
    <t>Overall</t>
  </si>
  <si>
    <t>MEAN MAP CLAIM:</t>
  </si>
  <si>
    <t>Public 4-Year</t>
  </si>
  <si>
    <t>Public 2-Year</t>
  </si>
  <si>
    <t>Private Non-Profit</t>
  </si>
  <si>
    <t>Hospital Schools</t>
  </si>
  <si>
    <t>Proprietary</t>
  </si>
  <si>
    <t>APPLICANT  DISTRIBUTION:</t>
  </si>
  <si>
    <t xml:space="preserve">CLASS LEVEL: </t>
  </si>
  <si>
    <t>Freshmen</t>
  </si>
  <si>
    <t>Sophomores</t>
  </si>
  <si>
    <t>Other Undergraduates</t>
  </si>
  <si>
    <t xml:space="preserve">ILLINOIS REGIONS: </t>
  </si>
  <si>
    <t>Chicago (Zip 606)</t>
  </si>
  <si>
    <t>Collar Area (600-605, 607, 608)</t>
  </si>
  <si>
    <t>All Other Areas</t>
  </si>
  <si>
    <t>PARENTS:</t>
  </si>
  <si>
    <t>Mean Age Oldest Parent</t>
  </si>
  <si>
    <t>%  Married</t>
  </si>
  <si>
    <t>%  With Assets</t>
  </si>
  <si>
    <t>Mean Assets</t>
  </si>
  <si>
    <t>%  With Tax Income</t>
  </si>
  <si>
    <t>Mean Tax Income</t>
  </si>
  <si>
    <t>HOUSEHOLD:</t>
  </si>
  <si>
    <t>Mean Size</t>
  </si>
  <si>
    <t>Mean # in College</t>
  </si>
  <si>
    <t>STUDENTS:</t>
  </si>
  <si>
    <t>Mean Age</t>
  </si>
  <si>
    <t>% With Taxable Income</t>
  </si>
  <si>
    <t>Mean Taxable Income, if &gt; 0</t>
  </si>
  <si>
    <t>EXPECTED FAMILY CONTRIBUTION:</t>
  </si>
  <si>
    <t>Percent Zero EFC</t>
  </si>
  <si>
    <t>Mean Federal EFC</t>
  </si>
  <si>
    <t>Mean ISAC Adjusted EFC</t>
  </si>
  <si>
    <t>FY2015-FY2019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</si>
</sst>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"/>
  </numFmts>
  <fonts count="7"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ZapfChancery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Fill="1"/>
    <xf numFmtId="0" fontId="1" fillId="0" borderId="1" xfId="0" applyFont="1" applyFill="1" applyBorder="1" applyProtection="1"/>
    <xf numFmtId="0" fontId="0" fillId="0" borderId="2" xfId="0" applyFill="1" applyBorder="1" applyProtection="1"/>
    <xf numFmtId="0" fontId="4" fillId="0" borderId="3" xfId="0" applyFont="1" applyFill="1" applyBorder="1" applyProtection="1"/>
    <xf numFmtId="0" fontId="4" fillId="0" borderId="3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5" xfId="0" applyFont="1" applyFill="1" applyBorder="1" applyProtection="1"/>
    <xf numFmtId="3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Protection="1"/>
    <xf numFmtId="164" fontId="5" fillId="0" borderId="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Protection="1"/>
    <xf numFmtId="164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Alignment="1" applyProtection="1">
      <alignment horizontal="right"/>
    </xf>
    <xf numFmtId="9" fontId="5" fillId="0" borderId="0" xfId="0" applyNumberFormat="1" applyFont="1" applyFill="1" applyAlignment="1" applyProtection="1">
      <alignment horizontal="right"/>
    </xf>
    <xf numFmtId="9" fontId="5" fillId="0" borderId="5" xfId="0" quotePrefix="1" applyNumberFormat="1" applyFont="1" applyFill="1" applyBorder="1" applyAlignment="1" applyProtection="1">
      <alignment horizontal="right"/>
    </xf>
    <xf numFmtId="9" fontId="5" fillId="0" borderId="6" xfId="0" applyNumberFormat="1" applyFont="1" applyFill="1" applyBorder="1" applyAlignment="1" applyProtection="1">
      <alignment horizontal="right"/>
    </xf>
    <xf numFmtId="9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0" fontId="0" fillId="0" borderId="5" xfId="0" applyFill="1" applyBorder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9" xfId="0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37" fontId="5" fillId="0" borderId="0" xfId="0" applyNumberFormat="1" applyFont="1" applyFill="1" applyBorder="1" applyProtection="1"/>
    <xf numFmtId="5" fontId="5" fillId="0" borderId="10" xfId="0" applyNumberFormat="1" applyFont="1" applyFill="1" applyBorder="1" applyProtection="1"/>
    <xf numFmtId="5" fontId="5" fillId="0" borderId="0" xfId="0" applyNumberFormat="1" applyFont="1" applyFill="1" applyBorder="1" applyProtection="1"/>
    <xf numFmtId="9" fontId="5" fillId="0" borderId="10" xfId="0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0" fillId="0" borderId="1" xfId="0" applyFill="1" applyBorder="1"/>
    <xf numFmtId="0" fontId="0" fillId="0" borderId="11" xfId="0" applyFill="1" applyBorder="1"/>
    <xf numFmtId="0" fontId="0" fillId="0" borderId="7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9" fontId="5" fillId="0" borderId="14" xfId="0" quotePrefix="1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7A4F-C877-457E-8E5C-86DCD600DAA7}">
  <sheetPr>
    <tabColor theme="3" tint="0.59999389629810485"/>
  </sheetPr>
  <dimension ref="A1:K40"/>
  <sheetViews>
    <sheetView tabSelected="1" view="pageBreakPreview" topLeftCell="A16" zoomScale="130" zoomScaleNormal="90" zoomScaleSheetLayoutView="130" workbookViewId="0">
      <selection activeCell="A16" sqref="A1:A1048576"/>
    </sheetView>
  </sheetViews>
  <sheetFormatPr defaultRowHeight="10.199999999999999"/>
  <cols>
    <col min="1" max="2" width="3.85546875" style="5" customWidth="1"/>
    <col min="3" max="3" width="42" style="5" customWidth="1"/>
    <col min="4" max="4" width="33" style="5" customWidth="1"/>
    <col min="5" max="7" width="11.85546875" style="5" customWidth="1"/>
    <col min="8" max="8" width="11.7109375" style="5" customWidth="1"/>
    <col min="9" max="9" width="10" style="5" customWidth="1"/>
    <col min="10" max="10" width="2.140625" style="5" customWidth="1"/>
    <col min="11" max="11" width="3.85546875" style="5" customWidth="1"/>
    <col min="12" max="248" width="9.28515625" style="5"/>
    <col min="249" max="249" width="3.85546875" style="5" customWidth="1"/>
    <col min="250" max="250" width="44.28515625" style="5" customWidth="1"/>
    <col min="251" max="251" width="33.140625" style="5" customWidth="1"/>
    <col min="252" max="255" width="11.85546875" style="5" customWidth="1"/>
    <col min="256" max="256" width="11.28515625" style="5" customWidth="1"/>
    <col min="257" max="257" width="5.7109375" style="5" customWidth="1"/>
    <col min="258" max="258" width="3.85546875" style="5" customWidth="1"/>
    <col min="259" max="259" width="42" style="5" customWidth="1"/>
    <col min="260" max="260" width="33" style="5" customWidth="1"/>
    <col min="261" max="263" width="11.85546875" style="5" customWidth="1"/>
    <col min="264" max="264" width="11.7109375" style="5" customWidth="1"/>
    <col min="265" max="265" width="10" style="5" customWidth="1"/>
    <col min="266" max="266" width="9.28515625" style="5"/>
    <col min="267" max="267" width="15.7109375" style="5" bestFit="1" customWidth="1"/>
    <col min="268" max="504" width="9.28515625" style="5"/>
    <col min="505" max="505" width="3.85546875" style="5" customWidth="1"/>
    <col min="506" max="506" width="44.28515625" style="5" customWidth="1"/>
    <col min="507" max="507" width="33.140625" style="5" customWidth="1"/>
    <col min="508" max="511" width="11.85546875" style="5" customWidth="1"/>
    <col min="512" max="512" width="11.28515625" style="5" customWidth="1"/>
    <col min="513" max="513" width="5.7109375" style="5" customWidth="1"/>
    <col min="514" max="514" width="3.85546875" style="5" customWidth="1"/>
    <col min="515" max="515" width="42" style="5" customWidth="1"/>
    <col min="516" max="516" width="33" style="5" customWidth="1"/>
    <col min="517" max="519" width="11.85546875" style="5" customWidth="1"/>
    <col min="520" max="520" width="11.7109375" style="5" customWidth="1"/>
    <col min="521" max="521" width="10" style="5" customWidth="1"/>
    <col min="522" max="522" width="9.28515625" style="5"/>
    <col min="523" max="523" width="15.7109375" style="5" bestFit="1" customWidth="1"/>
    <col min="524" max="760" width="9.28515625" style="5"/>
    <col min="761" max="761" width="3.85546875" style="5" customWidth="1"/>
    <col min="762" max="762" width="44.28515625" style="5" customWidth="1"/>
    <col min="763" max="763" width="33.140625" style="5" customWidth="1"/>
    <col min="764" max="767" width="11.85546875" style="5" customWidth="1"/>
    <col min="768" max="768" width="11.28515625" style="5" customWidth="1"/>
    <col min="769" max="769" width="5.7109375" style="5" customWidth="1"/>
    <col min="770" max="770" width="3.85546875" style="5" customWidth="1"/>
    <col min="771" max="771" width="42" style="5" customWidth="1"/>
    <col min="772" max="772" width="33" style="5" customWidth="1"/>
    <col min="773" max="775" width="11.85546875" style="5" customWidth="1"/>
    <col min="776" max="776" width="11.7109375" style="5" customWidth="1"/>
    <col min="777" max="777" width="10" style="5" customWidth="1"/>
    <col min="778" max="778" width="9.28515625" style="5"/>
    <col min="779" max="779" width="15.7109375" style="5" bestFit="1" customWidth="1"/>
    <col min="780" max="1016" width="9.28515625" style="5"/>
    <col min="1017" max="1017" width="3.85546875" style="5" customWidth="1"/>
    <col min="1018" max="1018" width="44.28515625" style="5" customWidth="1"/>
    <col min="1019" max="1019" width="33.140625" style="5" customWidth="1"/>
    <col min="1020" max="1023" width="11.85546875" style="5" customWidth="1"/>
    <col min="1024" max="1024" width="11.28515625" style="5" customWidth="1"/>
    <col min="1025" max="1025" width="5.7109375" style="5" customWidth="1"/>
    <col min="1026" max="1026" width="3.85546875" style="5" customWidth="1"/>
    <col min="1027" max="1027" width="42" style="5" customWidth="1"/>
    <col min="1028" max="1028" width="33" style="5" customWidth="1"/>
    <col min="1029" max="1031" width="11.85546875" style="5" customWidth="1"/>
    <col min="1032" max="1032" width="11.7109375" style="5" customWidth="1"/>
    <col min="1033" max="1033" width="10" style="5" customWidth="1"/>
    <col min="1034" max="1034" width="9.28515625" style="5"/>
    <col min="1035" max="1035" width="15.7109375" style="5" bestFit="1" customWidth="1"/>
    <col min="1036" max="1272" width="9.28515625" style="5"/>
    <col min="1273" max="1273" width="3.85546875" style="5" customWidth="1"/>
    <col min="1274" max="1274" width="44.28515625" style="5" customWidth="1"/>
    <col min="1275" max="1275" width="33.140625" style="5" customWidth="1"/>
    <col min="1276" max="1279" width="11.85546875" style="5" customWidth="1"/>
    <col min="1280" max="1280" width="11.28515625" style="5" customWidth="1"/>
    <col min="1281" max="1281" width="5.7109375" style="5" customWidth="1"/>
    <col min="1282" max="1282" width="3.85546875" style="5" customWidth="1"/>
    <col min="1283" max="1283" width="42" style="5" customWidth="1"/>
    <col min="1284" max="1284" width="33" style="5" customWidth="1"/>
    <col min="1285" max="1287" width="11.85546875" style="5" customWidth="1"/>
    <col min="1288" max="1288" width="11.7109375" style="5" customWidth="1"/>
    <col min="1289" max="1289" width="10" style="5" customWidth="1"/>
    <col min="1290" max="1290" width="9.28515625" style="5"/>
    <col min="1291" max="1291" width="15.7109375" style="5" bestFit="1" customWidth="1"/>
    <col min="1292" max="1528" width="9.28515625" style="5"/>
    <col min="1529" max="1529" width="3.85546875" style="5" customWidth="1"/>
    <col min="1530" max="1530" width="44.28515625" style="5" customWidth="1"/>
    <col min="1531" max="1531" width="33.140625" style="5" customWidth="1"/>
    <col min="1532" max="1535" width="11.85546875" style="5" customWidth="1"/>
    <col min="1536" max="1536" width="11.28515625" style="5" customWidth="1"/>
    <col min="1537" max="1537" width="5.7109375" style="5" customWidth="1"/>
    <col min="1538" max="1538" width="3.85546875" style="5" customWidth="1"/>
    <col min="1539" max="1539" width="42" style="5" customWidth="1"/>
    <col min="1540" max="1540" width="33" style="5" customWidth="1"/>
    <col min="1541" max="1543" width="11.85546875" style="5" customWidth="1"/>
    <col min="1544" max="1544" width="11.7109375" style="5" customWidth="1"/>
    <col min="1545" max="1545" width="10" style="5" customWidth="1"/>
    <col min="1546" max="1546" width="9.28515625" style="5"/>
    <col min="1547" max="1547" width="15.7109375" style="5" bestFit="1" customWidth="1"/>
    <col min="1548" max="1784" width="9.28515625" style="5"/>
    <col min="1785" max="1785" width="3.85546875" style="5" customWidth="1"/>
    <col min="1786" max="1786" width="44.28515625" style="5" customWidth="1"/>
    <col min="1787" max="1787" width="33.140625" style="5" customWidth="1"/>
    <col min="1788" max="1791" width="11.85546875" style="5" customWidth="1"/>
    <col min="1792" max="1792" width="11.28515625" style="5" customWidth="1"/>
    <col min="1793" max="1793" width="5.7109375" style="5" customWidth="1"/>
    <col min="1794" max="1794" width="3.85546875" style="5" customWidth="1"/>
    <col min="1795" max="1795" width="42" style="5" customWidth="1"/>
    <col min="1796" max="1796" width="33" style="5" customWidth="1"/>
    <col min="1797" max="1799" width="11.85546875" style="5" customWidth="1"/>
    <col min="1800" max="1800" width="11.7109375" style="5" customWidth="1"/>
    <col min="1801" max="1801" width="10" style="5" customWidth="1"/>
    <col min="1802" max="1802" width="9.28515625" style="5"/>
    <col min="1803" max="1803" width="15.7109375" style="5" bestFit="1" customWidth="1"/>
    <col min="1804" max="2040" width="9.28515625" style="5"/>
    <col min="2041" max="2041" width="3.85546875" style="5" customWidth="1"/>
    <col min="2042" max="2042" width="44.28515625" style="5" customWidth="1"/>
    <col min="2043" max="2043" width="33.140625" style="5" customWidth="1"/>
    <col min="2044" max="2047" width="11.85546875" style="5" customWidth="1"/>
    <col min="2048" max="2048" width="11.28515625" style="5" customWidth="1"/>
    <col min="2049" max="2049" width="5.7109375" style="5" customWidth="1"/>
    <col min="2050" max="2050" width="3.85546875" style="5" customWidth="1"/>
    <col min="2051" max="2051" width="42" style="5" customWidth="1"/>
    <col min="2052" max="2052" width="33" style="5" customWidth="1"/>
    <col min="2053" max="2055" width="11.85546875" style="5" customWidth="1"/>
    <col min="2056" max="2056" width="11.7109375" style="5" customWidth="1"/>
    <col min="2057" max="2057" width="10" style="5" customWidth="1"/>
    <col min="2058" max="2058" width="9.28515625" style="5"/>
    <col min="2059" max="2059" width="15.7109375" style="5" bestFit="1" customWidth="1"/>
    <col min="2060" max="2296" width="9.28515625" style="5"/>
    <col min="2297" max="2297" width="3.85546875" style="5" customWidth="1"/>
    <col min="2298" max="2298" width="44.28515625" style="5" customWidth="1"/>
    <col min="2299" max="2299" width="33.140625" style="5" customWidth="1"/>
    <col min="2300" max="2303" width="11.85546875" style="5" customWidth="1"/>
    <col min="2304" max="2304" width="11.28515625" style="5" customWidth="1"/>
    <col min="2305" max="2305" width="5.7109375" style="5" customWidth="1"/>
    <col min="2306" max="2306" width="3.85546875" style="5" customWidth="1"/>
    <col min="2307" max="2307" width="42" style="5" customWidth="1"/>
    <col min="2308" max="2308" width="33" style="5" customWidth="1"/>
    <col min="2309" max="2311" width="11.85546875" style="5" customWidth="1"/>
    <col min="2312" max="2312" width="11.7109375" style="5" customWidth="1"/>
    <col min="2313" max="2313" width="10" style="5" customWidth="1"/>
    <col min="2314" max="2314" width="9.28515625" style="5"/>
    <col min="2315" max="2315" width="15.7109375" style="5" bestFit="1" customWidth="1"/>
    <col min="2316" max="2552" width="9.28515625" style="5"/>
    <col min="2553" max="2553" width="3.85546875" style="5" customWidth="1"/>
    <col min="2554" max="2554" width="44.28515625" style="5" customWidth="1"/>
    <col min="2555" max="2555" width="33.140625" style="5" customWidth="1"/>
    <col min="2556" max="2559" width="11.85546875" style="5" customWidth="1"/>
    <col min="2560" max="2560" width="11.28515625" style="5" customWidth="1"/>
    <col min="2561" max="2561" width="5.7109375" style="5" customWidth="1"/>
    <col min="2562" max="2562" width="3.85546875" style="5" customWidth="1"/>
    <col min="2563" max="2563" width="42" style="5" customWidth="1"/>
    <col min="2564" max="2564" width="33" style="5" customWidth="1"/>
    <col min="2565" max="2567" width="11.85546875" style="5" customWidth="1"/>
    <col min="2568" max="2568" width="11.7109375" style="5" customWidth="1"/>
    <col min="2569" max="2569" width="10" style="5" customWidth="1"/>
    <col min="2570" max="2570" width="9.28515625" style="5"/>
    <col min="2571" max="2571" width="15.7109375" style="5" bestFit="1" customWidth="1"/>
    <col min="2572" max="2808" width="9.28515625" style="5"/>
    <col min="2809" max="2809" width="3.85546875" style="5" customWidth="1"/>
    <col min="2810" max="2810" width="44.28515625" style="5" customWidth="1"/>
    <col min="2811" max="2811" width="33.140625" style="5" customWidth="1"/>
    <col min="2812" max="2815" width="11.85546875" style="5" customWidth="1"/>
    <col min="2816" max="2816" width="11.28515625" style="5" customWidth="1"/>
    <col min="2817" max="2817" width="5.7109375" style="5" customWidth="1"/>
    <col min="2818" max="2818" width="3.85546875" style="5" customWidth="1"/>
    <col min="2819" max="2819" width="42" style="5" customWidth="1"/>
    <col min="2820" max="2820" width="33" style="5" customWidth="1"/>
    <col min="2821" max="2823" width="11.85546875" style="5" customWidth="1"/>
    <col min="2824" max="2824" width="11.7109375" style="5" customWidth="1"/>
    <col min="2825" max="2825" width="10" style="5" customWidth="1"/>
    <col min="2826" max="2826" width="9.28515625" style="5"/>
    <col min="2827" max="2827" width="15.7109375" style="5" bestFit="1" customWidth="1"/>
    <col min="2828" max="3064" width="9.28515625" style="5"/>
    <col min="3065" max="3065" width="3.85546875" style="5" customWidth="1"/>
    <col min="3066" max="3066" width="44.28515625" style="5" customWidth="1"/>
    <col min="3067" max="3067" width="33.140625" style="5" customWidth="1"/>
    <col min="3068" max="3071" width="11.85546875" style="5" customWidth="1"/>
    <col min="3072" max="3072" width="11.28515625" style="5" customWidth="1"/>
    <col min="3073" max="3073" width="5.7109375" style="5" customWidth="1"/>
    <col min="3074" max="3074" width="3.85546875" style="5" customWidth="1"/>
    <col min="3075" max="3075" width="42" style="5" customWidth="1"/>
    <col min="3076" max="3076" width="33" style="5" customWidth="1"/>
    <col min="3077" max="3079" width="11.85546875" style="5" customWidth="1"/>
    <col min="3080" max="3080" width="11.7109375" style="5" customWidth="1"/>
    <col min="3081" max="3081" width="10" style="5" customWidth="1"/>
    <col min="3082" max="3082" width="9.28515625" style="5"/>
    <col min="3083" max="3083" width="15.7109375" style="5" bestFit="1" customWidth="1"/>
    <col min="3084" max="3320" width="9.28515625" style="5"/>
    <col min="3321" max="3321" width="3.85546875" style="5" customWidth="1"/>
    <col min="3322" max="3322" width="44.28515625" style="5" customWidth="1"/>
    <col min="3323" max="3323" width="33.140625" style="5" customWidth="1"/>
    <col min="3324" max="3327" width="11.85546875" style="5" customWidth="1"/>
    <col min="3328" max="3328" width="11.28515625" style="5" customWidth="1"/>
    <col min="3329" max="3329" width="5.7109375" style="5" customWidth="1"/>
    <col min="3330" max="3330" width="3.85546875" style="5" customWidth="1"/>
    <col min="3331" max="3331" width="42" style="5" customWidth="1"/>
    <col min="3332" max="3332" width="33" style="5" customWidth="1"/>
    <col min="3333" max="3335" width="11.85546875" style="5" customWidth="1"/>
    <col min="3336" max="3336" width="11.7109375" style="5" customWidth="1"/>
    <col min="3337" max="3337" width="10" style="5" customWidth="1"/>
    <col min="3338" max="3338" width="9.28515625" style="5"/>
    <col min="3339" max="3339" width="15.7109375" style="5" bestFit="1" customWidth="1"/>
    <col min="3340" max="3576" width="9.28515625" style="5"/>
    <col min="3577" max="3577" width="3.85546875" style="5" customWidth="1"/>
    <col min="3578" max="3578" width="44.28515625" style="5" customWidth="1"/>
    <col min="3579" max="3579" width="33.140625" style="5" customWidth="1"/>
    <col min="3580" max="3583" width="11.85546875" style="5" customWidth="1"/>
    <col min="3584" max="3584" width="11.28515625" style="5" customWidth="1"/>
    <col min="3585" max="3585" width="5.7109375" style="5" customWidth="1"/>
    <col min="3586" max="3586" width="3.85546875" style="5" customWidth="1"/>
    <col min="3587" max="3587" width="42" style="5" customWidth="1"/>
    <col min="3588" max="3588" width="33" style="5" customWidth="1"/>
    <col min="3589" max="3591" width="11.85546875" style="5" customWidth="1"/>
    <col min="3592" max="3592" width="11.7109375" style="5" customWidth="1"/>
    <col min="3593" max="3593" width="10" style="5" customWidth="1"/>
    <col min="3594" max="3594" width="9.28515625" style="5"/>
    <col min="3595" max="3595" width="15.7109375" style="5" bestFit="1" customWidth="1"/>
    <col min="3596" max="3832" width="9.28515625" style="5"/>
    <col min="3833" max="3833" width="3.85546875" style="5" customWidth="1"/>
    <col min="3834" max="3834" width="44.28515625" style="5" customWidth="1"/>
    <col min="3835" max="3835" width="33.140625" style="5" customWidth="1"/>
    <col min="3836" max="3839" width="11.85546875" style="5" customWidth="1"/>
    <col min="3840" max="3840" width="11.28515625" style="5" customWidth="1"/>
    <col min="3841" max="3841" width="5.7109375" style="5" customWidth="1"/>
    <col min="3842" max="3842" width="3.85546875" style="5" customWidth="1"/>
    <col min="3843" max="3843" width="42" style="5" customWidth="1"/>
    <col min="3844" max="3844" width="33" style="5" customWidth="1"/>
    <col min="3845" max="3847" width="11.85546875" style="5" customWidth="1"/>
    <col min="3848" max="3848" width="11.7109375" style="5" customWidth="1"/>
    <col min="3849" max="3849" width="10" style="5" customWidth="1"/>
    <col min="3850" max="3850" width="9.28515625" style="5"/>
    <col min="3851" max="3851" width="15.7109375" style="5" bestFit="1" customWidth="1"/>
    <col min="3852" max="4088" width="9.28515625" style="5"/>
    <col min="4089" max="4089" width="3.85546875" style="5" customWidth="1"/>
    <col min="4090" max="4090" width="44.28515625" style="5" customWidth="1"/>
    <col min="4091" max="4091" width="33.140625" style="5" customWidth="1"/>
    <col min="4092" max="4095" width="11.85546875" style="5" customWidth="1"/>
    <col min="4096" max="4096" width="11.28515625" style="5" customWidth="1"/>
    <col min="4097" max="4097" width="5.7109375" style="5" customWidth="1"/>
    <col min="4098" max="4098" width="3.85546875" style="5" customWidth="1"/>
    <col min="4099" max="4099" width="42" style="5" customWidth="1"/>
    <col min="4100" max="4100" width="33" style="5" customWidth="1"/>
    <col min="4101" max="4103" width="11.85546875" style="5" customWidth="1"/>
    <col min="4104" max="4104" width="11.7109375" style="5" customWidth="1"/>
    <col min="4105" max="4105" width="10" style="5" customWidth="1"/>
    <col min="4106" max="4106" width="9.28515625" style="5"/>
    <col min="4107" max="4107" width="15.7109375" style="5" bestFit="1" customWidth="1"/>
    <col min="4108" max="4344" width="9.28515625" style="5"/>
    <col min="4345" max="4345" width="3.85546875" style="5" customWidth="1"/>
    <col min="4346" max="4346" width="44.28515625" style="5" customWidth="1"/>
    <col min="4347" max="4347" width="33.140625" style="5" customWidth="1"/>
    <col min="4348" max="4351" width="11.85546875" style="5" customWidth="1"/>
    <col min="4352" max="4352" width="11.28515625" style="5" customWidth="1"/>
    <col min="4353" max="4353" width="5.7109375" style="5" customWidth="1"/>
    <col min="4354" max="4354" width="3.85546875" style="5" customWidth="1"/>
    <col min="4355" max="4355" width="42" style="5" customWidth="1"/>
    <col min="4356" max="4356" width="33" style="5" customWidth="1"/>
    <col min="4357" max="4359" width="11.85546875" style="5" customWidth="1"/>
    <col min="4360" max="4360" width="11.7109375" style="5" customWidth="1"/>
    <col min="4361" max="4361" width="10" style="5" customWidth="1"/>
    <col min="4362" max="4362" width="9.28515625" style="5"/>
    <col min="4363" max="4363" width="15.7109375" style="5" bestFit="1" customWidth="1"/>
    <col min="4364" max="4600" width="9.28515625" style="5"/>
    <col min="4601" max="4601" width="3.85546875" style="5" customWidth="1"/>
    <col min="4602" max="4602" width="44.28515625" style="5" customWidth="1"/>
    <col min="4603" max="4603" width="33.140625" style="5" customWidth="1"/>
    <col min="4604" max="4607" width="11.85546875" style="5" customWidth="1"/>
    <col min="4608" max="4608" width="11.28515625" style="5" customWidth="1"/>
    <col min="4609" max="4609" width="5.7109375" style="5" customWidth="1"/>
    <col min="4610" max="4610" width="3.85546875" style="5" customWidth="1"/>
    <col min="4611" max="4611" width="42" style="5" customWidth="1"/>
    <col min="4612" max="4612" width="33" style="5" customWidth="1"/>
    <col min="4613" max="4615" width="11.85546875" style="5" customWidth="1"/>
    <col min="4616" max="4616" width="11.7109375" style="5" customWidth="1"/>
    <col min="4617" max="4617" width="10" style="5" customWidth="1"/>
    <col min="4618" max="4618" width="9.28515625" style="5"/>
    <col min="4619" max="4619" width="15.7109375" style="5" bestFit="1" customWidth="1"/>
    <col min="4620" max="4856" width="9.28515625" style="5"/>
    <col min="4857" max="4857" width="3.85546875" style="5" customWidth="1"/>
    <col min="4858" max="4858" width="44.28515625" style="5" customWidth="1"/>
    <col min="4859" max="4859" width="33.140625" style="5" customWidth="1"/>
    <col min="4860" max="4863" width="11.85546875" style="5" customWidth="1"/>
    <col min="4864" max="4864" width="11.28515625" style="5" customWidth="1"/>
    <col min="4865" max="4865" width="5.7109375" style="5" customWidth="1"/>
    <col min="4866" max="4866" width="3.85546875" style="5" customWidth="1"/>
    <col min="4867" max="4867" width="42" style="5" customWidth="1"/>
    <col min="4868" max="4868" width="33" style="5" customWidth="1"/>
    <col min="4869" max="4871" width="11.85546875" style="5" customWidth="1"/>
    <col min="4872" max="4872" width="11.7109375" style="5" customWidth="1"/>
    <col min="4873" max="4873" width="10" style="5" customWidth="1"/>
    <col min="4874" max="4874" width="9.28515625" style="5"/>
    <col min="4875" max="4875" width="15.7109375" style="5" bestFit="1" customWidth="1"/>
    <col min="4876" max="5112" width="9.28515625" style="5"/>
    <col min="5113" max="5113" width="3.85546875" style="5" customWidth="1"/>
    <col min="5114" max="5114" width="44.28515625" style="5" customWidth="1"/>
    <col min="5115" max="5115" width="33.140625" style="5" customWidth="1"/>
    <col min="5116" max="5119" width="11.85546875" style="5" customWidth="1"/>
    <col min="5120" max="5120" width="11.28515625" style="5" customWidth="1"/>
    <col min="5121" max="5121" width="5.7109375" style="5" customWidth="1"/>
    <col min="5122" max="5122" width="3.85546875" style="5" customWidth="1"/>
    <col min="5123" max="5123" width="42" style="5" customWidth="1"/>
    <col min="5124" max="5124" width="33" style="5" customWidth="1"/>
    <col min="5125" max="5127" width="11.85546875" style="5" customWidth="1"/>
    <col min="5128" max="5128" width="11.7109375" style="5" customWidth="1"/>
    <col min="5129" max="5129" width="10" style="5" customWidth="1"/>
    <col min="5130" max="5130" width="9.28515625" style="5"/>
    <col min="5131" max="5131" width="15.7109375" style="5" bestFit="1" customWidth="1"/>
    <col min="5132" max="5368" width="9.28515625" style="5"/>
    <col min="5369" max="5369" width="3.85546875" style="5" customWidth="1"/>
    <col min="5370" max="5370" width="44.28515625" style="5" customWidth="1"/>
    <col min="5371" max="5371" width="33.140625" style="5" customWidth="1"/>
    <col min="5372" max="5375" width="11.85546875" style="5" customWidth="1"/>
    <col min="5376" max="5376" width="11.28515625" style="5" customWidth="1"/>
    <col min="5377" max="5377" width="5.7109375" style="5" customWidth="1"/>
    <col min="5378" max="5378" width="3.85546875" style="5" customWidth="1"/>
    <col min="5379" max="5379" width="42" style="5" customWidth="1"/>
    <col min="5380" max="5380" width="33" style="5" customWidth="1"/>
    <col min="5381" max="5383" width="11.85546875" style="5" customWidth="1"/>
    <col min="5384" max="5384" width="11.7109375" style="5" customWidth="1"/>
    <col min="5385" max="5385" width="10" style="5" customWidth="1"/>
    <col min="5386" max="5386" width="9.28515625" style="5"/>
    <col min="5387" max="5387" width="15.7109375" style="5" bestFit="1" customWidth="1"/>
    <col min="5388" max="5624" width="9.28515625" style="5"/>
    <col min="5625" max="5625" width="3.85546875" style="5" customWidth="1"/>
    <col min="5626" max="5626" width="44.28515625" style="5" customWidth="1"/>
    <col min="5627" max="5627" width="33.140625" style="5" customWidth="1"/>
    <col min="5628" max="5631" width="11.85546875" style="5" customWidth="1"/>
    <col min="5632" max="5632" width="11.28515625" style="5" customWidth="1"/>
    <col min="5633" max="5633" width="5.7109375" style="5" customWidth="1"/>
    <col min="5634" max="5634" width="3.85546875" style="5" customWidth="1"/>
    <col min="5635" max="5635" width="42" style="5" customWidth="1"/>
    <col min="5636" max="5636" width="33" style="5" customWidth="1"/>
    <col min="5637" max="5639" width="11.85546875" style="5" customWidth="1"/>
    <col min="5640" max="5640" width="11.7109375" style="5" customWidth="1"/>
    <col min="5641" max="5641" width="10" style="5" customWidth="1"/>
    <col min="5642" max="5642" width="9.28515625" style="5"/>
    <col min="5643" max="5643" width="15.7109375" style="5" bestFit="1" customWidth="1"/>
    <col min="5644" max="5880" width="9.28515625" style="5"/>
    <col min="5881" max="5881" width="3.85546875" style="5" customWidth="1"/>
    <col min="5882" max="5882" width="44.28515625" style="5" customWidth="1"/>
    <col min="5883" max="5883" width="33.140625" style="5" customWidth="1"/>
    <col min="5884" max="5887" width="11.85546875" style="5" customWidth="1"/>
    <col min="5888" max="5888" width="11.28515625" style="5" customWidth="1"/>
    <col min="5889" max="5889" width="5.7109375" style="5" customWidth="1"/>
    <col min="5890" max="5890" width="3.85546875" style="5" customWidth="1"/>
    <col min="5891" max="5891" width="42" style="5" customWidth="1"/>
    <col min="5892" max="5892" width="33" style="5" customWidth="1"/>
    <col min="5893" max="5895" width="11.85546875" style="5" customWidth="1"/>
    <col min="5896" max="5896" width="11.7109375" style="5" customWidth="1"/>
    <col min="5897" max="5897" width="10" style="5" customWidth="1"/>
    <col min="5898" max="5898" width="9.28515625" style="5"/>
    <col min="5899" max="5899" width="15.7109375" style="5" bestFit="1" customWidth="1"/>
    <col min="5900" max="6136" width="9.28515625" style="5"/>
    <col min="6137" max="6137" width="3.85546875" style="5" customWidth="1"/>
    <col min="6138" max="6138" width="44.28515625" style="5" customWidth="1"/>
    <col min="6139" max="6139" width="33.140625" style="5" customWidth="1"/>
    <col min="6140" max="6143" width="11.85546875" style="5" customWidth="1"/>
    <col min="6144" max="6144" width="11.28515625" style="5" customWidth="1"/>
    <col min="6145" max="6145" width="5.7109375" style="5" customWidth="1"/>
    <col min="6146" max="6146" width="3.85546875" style="5" customWidth="1"/>
    <col min="6147" max="6147" width="42" style="5" customWidth="1"/>
    <col min="6148" max="6148" width="33" style="5" customWidth="1"/>
    <col min="6149" max="6151" width="11.85546875" style="5" customWidth="1"/>
    <col min="6152" max="6152" width="11.7109375" style="5" customWidth="1"/>
    <col min="6153" max="6153" width="10" style="5" customWidth="1"/>
    <col min="6154" max="6154" width="9.28515625" style="5"/>
    <col min="6155" max="6155" width="15.7109375" style="5" bestFit="1" customWidth="1"/>
    <col min="6156" max="6392" width="9.28515625" style="5"/>
    <col min="6393" max="6393" width="3.85546875" style="5" customWidth="1"/>
    <col min="6394" max="6394" width="44.28515625" style="5" customWidth="1"/>
    <col min="6395" max="6395" width="33.140625" style="5" customWidth="1"/>
    <col min="6396" max="6399" width="11.85546875" style="5" customWidth="1"/>
    <col min="6400" max="6400" width="11.28515625" style="5" customWidth="1"/>
    <col min="6401" max="6401" width="5.7109375" style="5" customWidth="1"/>
    <col min="6402" max="6402" width="3.85546875" style="5" customWidth="1"/>
    <col min="6403" max="6403" width="42" style="5" customWidth="1"/>
    <col min="6404" max="6404" width="33" style="5" customWidth="1"/>
    <col min="6405" max="6407" width="11.85546875" style="5" customWidth="1"/>
    <col min="6408" max="6408" width="11.7109375" style="5" customWidth="1"/>
    <col min="6409" max="6409" width="10" style="5" customWidth="1"/>
    <col min="6410" max="6410" width="9.28515625" style="5"/>
    <col min="6411" max="6411" width="15.7109375" style="5" bestFit="1" customWidth="1"/>
    <col min="6412" max="6648" width="9.28515625" style="5"/>
    <col min="6649" max="6649" width="3.85546875" style="5" customWidth="1"/>
    <col min="6650" max="6650" width="44.28515625" style="5" customWidth="1"/>
    <col min="6651" max="6651" width="33.140625" style="5" customWidth="1"/>
    <col min="6652" max="6655" width="11.85546875" style="5" customWidth="1"/>
    <col min="6656" max="6656" width="11.28515625" style="5" customWidth="1"/>
    <col min="6657" max="6657" width="5.7109375" style="5" customWidth="1"/>
    <col min="6658" max="6658" width="3.85546875" style="5" customWidth="1"/>
    <col min="6659" max="6659" width="42" style="5" customWidth="1"/>
    <col min="6660" max="6660" width="33" style="5" customWidth="1"/>
    <col min="6661" max="6663" width="11.85546875" style="5" customWidth="1"/>
    <col min="6664" max="6664" width="11.7109375" style="5" customWidth="1"/>
    <col min="6665" max="6665" width="10" style="5" customWidth="1"/>
    <col min="6666" max="6666" width="9.28515625" style="5"/>
    <col min="6667" max="6667" width="15.7109375" style="5" bestFit="1" customWidth="1"/>
    <col min="6668" max="6904" width="9.28515625" style="5"/>
    <col min="6905" max="6905" width="3.85546875" style="5" customWidth="1"/>
    <col min="6906" max="6906" width="44.28515625" style="5" customWidth="1"/>
    <col min="6907" max="6907" width="33.140625" style="5" customWidth="1"/>
    <col min="6908" max="6911" width="11.85546875" style="5" customWidth="1"/>
    <col min="6912" max="6912" width="11.28515625" style="5" customWidth="1"/>
    <col min="6913" max="6913" width="5.7109375" style="5" customWidth="1"/>
    <col min="6914" max="6914" width="3.85546875" style="5" customWidth="1"/>
    <col min="6915" max="6915" width="42" style="5" customWidth="1"/>
    <col min="6916" max="6916" width="33" style="5" customWidth="1"/>
    <col min="6917" max="6919" width="11.85546875" style="5" customWidth="1"/>
    <col min="6920" max="6920" width="11.7109375" style="5" customWidth="1"/>
    <col min="6921" max="6921" width="10" style="5" customWidth="1"/>
    <col min="6922" max="6922" width="9.28515625" style="5"/>
    <col min="6923" max="6923" width="15.7109375" style="5" bestFit="1" customWidth="1"/>
    <col min="6924" max="7160" width="9.28515625" style="5"/>
    <col min="7161" max="7161" width="3.85546875" style="5" customWidth="1"/>
    <col min="7162" max="7162" width="44.28515625" style="5" customWidth="1"/>
    <col min="7163" max="7163" width="33.140625" style="5" customWidth="1"/>
    <col min="7164" max="7167" width="11.85546875" style="5" customWidth="1"/>
    <col min="7168" max="7168" width="11.28515625" style="5" customWidth="1"/>
    <col min="7169" max="7169" width="5.7109375" style="5" customWidth="1"/>
    <col min="7170" max="7170" width="3.85546875" style="5" customWidth="1"/>
    <col min="7171" max="7171" width="42" style="5" customWidth="1"/>
    <col min="7172" max="7172" width="33" style="5" customWidth="1"/>
    <col min="7173" max="7175" width="11.85546875" style="5" customWidth="1"/>
    <col min="7176" max="7176" width="11.7109375" style="5" customWidth="1"/>
    <col min="7177" max="7177" width="10" style="5" customWidth="1"/>
    <col min="7178" max="7178" width="9.28515625" style="5"/>
    <col min="7179" max="7179" width="15.7109375" style="5" bestFit="1" customWidth="1"/>
    <col min="7180" max="7416" width="9.28515625" style="5"/>
    <col min="7417" max="7417" width="3.85546875" style="5" customWidth="1"/>
    <col min="7418" max="7418" width="44.28515625" style="5" customWidth="1"/>
    <col min="7419" max="7419" width="33.140625" style="5" customWidth="1"/>
    <col min="7420" max="7423" width="11.85546875" style="5" customWidth="1"/>
    <col min="7424" max="7424" width="11.28515625" style="5" customWidth="1"/>
    <col min="7425" max="7425" width="5.7109375" style="5" customWidth="1"/>
    <col min="7426" max="7426" width="3.85546875" style="5" customWidth="1"/>
    <col min="7427" max="7427" width="42" style="5" customWidth="1"/>
    <col min="7428" max="7428" width="33" style="5" customWidth="1"/>
    <col min="7429" max="7431" width="11.85546875" style="5" customWidth="1"/>
    <col min="7432" max="7432" width="11.7109375" style="5" customWidth="1"/>
    <col min="7433" max="7433" width="10" style="5" customWidth="1"/>
    <col min="7434" max="7434" width="9.28515625" style="5"/>
    <col min="7435" max="7435" width="15.7109375" style="5" bestFit="1" customWidth="1"/>
    <col min="7436" max="7672" width="9.28515625" style="5"/>
    <col min="7673" max="7673" width="3.85546875" style="5" customWidth="1"/>
    <col min="7674" max="7674" width="44.28515625" style="5" customWidth="1"/>
    <col min="7675" max="7675" width="33.140625" style="5" customWidth="1"/>
    <col min="7676" max="7679" width="11.85546875" style="5" customWidth="1"/>
    <col min="7680" max="7680" width="11.28515625" style="5" customWidth="1"/>
    <col min="7681" max="7681" width="5.7109375" style="5" customWidth="1"/>
    <col min="7682" max="7682" width="3.85546875" style="5" customWidth="1"/>
    <col min="7683" max="7683" width="42" style="5" customWidth="1"/>
    <col min="7684" max="7684" width="33" style="5" customWidth="1"/>
    <col min="7685" max="7687" width="11.85546875" style="5" customWidth="1"/>
    <col min="7688" max="7688" width="11.7109375" style="5" customWidth="1"/>
    <col min="7689" max="7689" width="10" style="5" customWidth="1"/>
    <col min="7690" max="7690" width="9.28515625" style="5"/>
    <col min="7691" max="7691" width="15.7109375" style="5" bestFit="1" customWidth="1"/>
    <col min="7692" max="7928" width="9.28515625" style="5"/>
    <col min="7929" max="7929" width="3.85546875" style="5" customWidth="1"/>
    <col min="7930" max="7930" width="44.28515625" style="5" customWidth="1"/>
    <col min="7931" max="7931" width="33.140625" style="5" customWidth="1"/>
    <col min="7932" max="7935" width="11.85546875" style="5" customWidth="1"/>
    <col min="7936" max="7936" width="11.28515625" style="5" customWidth="1"/>
    <col min="7937" max="7937" width="5.7109375" style="5" customWidth="1"/>
    <col min="7938" max="7938" width="3.85546875" style="5" customWidth="1"/>
    <col min="7939" max="7939" width="42" style="5" customWidth="1"/>
    <col min="7940" max="7940" width="33" style="5" customWidth="1"/>
    <col min="7941" max="7943" width="11.85546875" style="5" customWidth="1"/>
    <col min="7944" max="7944" width="11.7109375" style="5" customWidth="1"/>
    <col min="7945" max="7945" width="10" style="5" customWidth="1"/>
    <col min="7946" max="7946" width="9.28515625" style="5"/>
    <col min="7947" max="7947" width="15.7109375" style="5" bestFit="1" customWidth="1"/>
    <col min="7948" max="8184" width="9.28515625" style="5"/>
    <col min="8185" max="8185" width="3.85546875" style="5" customWidth="1"/>
    <col min="8186" max="8186" width="44.28515625" style="5" customWidth="1"/>
    <col min="8187" max="8187" width="33.140625" style="5" customWidth="1"/>
    <col min="8188" max="8191" width="11.85546875" style="5" customWidth="1"/>
    <col min="8192" max="8192" width="11.28515625" style="5" customWidth="1"/>
    <col min="8193" max="8193" width="5.7109375" style="5" customWidth="1"/>
    <col min="8194" max="8194" width="3.85546875" style="5" customWidth="1"/>
    <col min="8195" max="8195" width="42" style="5" customWidth="1"/>
    <col min="8196" max="8196" width="33" style="5" customWidth="1"/>
    <col min="8197" max="8199" width="11.85546875" style="5" customWidth="1"/>
    <col min="8200" max="8200" width="11.7109375" style="5" customWidth="1"/>
    <col min="8201" max="8201" width="10" style="5" customWidth="1"/>
    <col min="8202" max="8202" width="9.28515625" style="5"/>
    <col min="8203" max="8203" width="15.7109375" style="5" bestFit="1" customWidth="1"/>
    <col min="8204" max="8440" width="9.28515625" style="5"/>
    <col min="8441" max="8441" width="3.85546875" style="5" customWidth="1"/>
    <col min="8442" max="8442" width="44.28515625" style="5" customWidth="1"/>
    <col min="8443" max="8443" width="33.140625" style="5" customWidth="1"/>
    <col min="8444" max="8447" width="11.85546875" style="5" customWidth="1"/>
    <col min="8448" max="8448" width="11.28515625" style="5" customWidth="1"/>
    <col min="8449" max="8449" width="5.7109375" style="5" customWidth="1"/>
    <col min="8450" max="8450" width="3.85546875" style="5" customWidth="1"/>
    <col min="8451" max="8451" width="42" style="5" customWidth="1"/>
    <col min="8452" max="8452" width="33" style="5" customWidth="1"/>
    <col min="8453" max="8455" width="11.85546875" style="5" customWidth="1"/>
    <col min="8456" max="8456" width="11.7109375" style="5" customWidth="1"/>
    <col min="8457" max="8457" width="10" style="5" customWidth="1"/>
    <col min="8458" max="8458" width="9.28515625" style="5"/>
    <col min="8459" max="8459" width="15.7109375" style="5" bestFit="1" customWidth="1"/>
    <col min="8460" max="8696" width="9.28515625" style="5"/>
    <col min="8697" max="8697" width="3.85546875" style="5" customWidth="1"/>
    <col min="8698" max="8698" width="44.28515625" style="5" customWidth="1"/>
    <col min="8699" max="8699" width="33.140625" style="5" customWidth="1"/>
    <col min="8700" max="8703" width="11.85546875" style="5" customWidth="1"/>
    <col min="8704" max="8704" width="11.28515625" style="5" customWidth="1"/>
    <col min="8705" max="8705" width="5.7109375" style="5" customWidth="1"/>
    <col min="8706" max="8706" width="3.85546875" style="5" customWidth="1"/>
    <col min="8707" max="8707" width="42" style="5" customWidth="1"/>
    <col min="8708" max="8708" width="33" style="5" customWidth="1"/>
    <col min="8709" max="8711" width="11.85546875" style="5" customWidth="1"/>
    <col min="8712" max="8712" width="11.7109375" style="5" customWidth="1"/>
    <col min="8713" max="8713" width="10" style="5" customWidth="1"/>
    <col min="8714" max="8714" width="9.28515625" style="5"/>
    <col min="8715" max="8715" width="15.7109375" style="5" bestFit="1" customWidth="1"/>
    <col min="8716" max="8952" width="9.28515625" style="5"/>
    <col min="8953" max="8953" width="3.85546875" style="5" customWidth="1"/>
    <col min="8954" max="8954" width="44.28515625" style="5" customWidth="1"/>
    <col min="8955" max="8955" width="33.140625" style="5" customWidth="1"/>
    <col min="8956" max="8959" width="11.85546875" style="5" customWidth="1"/>
    <col min="8960" max="8960" width="11.28515625" style="5" customWidth="1"/>
    <col min="8961" max="8961" width="5.7109375" style="5" customWidth="1"/>
    <col min="8962" max="8962" width="3.85546875" style="5" customWidth="1"/>
    <col min="8963" max="8963" width="42" style="5" customWidth="1"/>
    <col min="8964" max="8964" width="33" style="5" customWidth="1"/>
    <col min="8965" max="8967" width="11.85546875" style="5" customWidth="1"/>
    <col min="8968" max="8968" width="11.7109375" style="5" customWidth="1"/>
    <col min="8969" max="8969" width="10" style="5" customWidth="1"/>
    <col min="8970" max="8970" width="9.28515625" style="5"/>
    <col min="8971" max="8971" width="15.7109375" style="5" bestFit="1" customWidth="1"/>
    <col min="8972" max="9208" width="9.28515625" style="5"/>
    <col min="9209" max="9209" width="3.85546875" style="5" customWidth="1"/>
    <col min="9210" max="9210" width="44.28515625" style="5" customWidth="1"/>
    <col min="9211" max="9211" width="33.140625" style="5" customWidth="1"/>
    <col min="9212" max="9215" width="11.85546875" style="5" customWidth="1"/>
    <col min="9216" max="9216" width="11.28515625" style="5" customWidth="1"/>
    <col min="9217" max="9217" width="5.7109375" style="5" customWidth="1"/>
    <col min="9218" max="9218" width="3.85546875" style="5" customWidth="1"/>
    <col min="9219" max="9219" width="42" style="5" customWidth="1"/>
    <col min="9220" max="9220" width="33" style="5" customWidth="1"/>
    <col min="9221" max="9223" width="11.85546875" style="5" customWidth="1"/>
    <col min="9224" max="9224" width="11.7109375" style="5" customWidth="1"/>
    <col min="9225" max="9225" width="10" style="5" customWidth="1"/>
    <col min="9226" max="9226" width="9.28515625" style="5"/>
    <col min="9227" max="9227" width="15.7109375" style="5" bestFit="1" customWidth="1"/>
    <col min="9228" max="9464" width="9.28515625" style="5"/>
    <col min="9465" max="9465" width="3.85546875" style="5" customWidth="1"/>
    <col min="9466" max="9466" width="44.28515625" style="5" customWidth="1"/>
    <col min="9467" max="9467" width="33.140625" style="5" customWidth="1"/>
    <col min="9468" max="9471" width="11.85546875" style="5" customWidth="1"/>
    <col min="9472" max="9472" width="11.28515625" style="5" customWidth="1"/>
    <col min="9473" max="9473" width="5.7109375" style="5" customWidth="1"/>
    <col min="9474" max="9474" width="3.85546875" style="5" customWidth="1"/>
    <col min="9475" max="9475" width="42" style="5" customWidth="1"/>
    <col min="9476" max="9476" width="33" style="5" customWidth="1"/>
    <col min="9477" max="9479" width="11.85546875" style="5" customWidth="1"/>
    <col min="9480" max="9480" width="11.7109375" style="5" customWidth="1"/>
    <col min="9481" max="9481" width="10" style="5" customWidth="1"/>
    <col min="9482" max="9482" width="9.28515625" style="5"/>
    <col min="9483" max="9483" width="15.7109375" style="5" bestFit="1" customWidth="1"/>
    <col min="9484" max="9720" width="9.28515625" style="5"/>
    <col min="9721" max="9721" width="3.85546875" style="5" customWidth="1"/>
    <col min="9722" max="9722" width="44.28515625" style="5" customWidth="1"/>
    <col min="9723" max="9723" width="33.140625" style="5" customWidth="1"/>
    <col min="9724" max="9727" width="11.85546875" style="5" customWidth="1"/>
    <col min="9728" max="9728" width="11.28515625" style="5" customWidth="1"/>
    <col min="9729" max="9729" width="5.7109375" style="5" customWidth="1"/>
    <col min="9730" max="9730" width="3.85546875" style="5" customWidth="1"/>
    <col min="9731" max="9731" width="42" style="5" customWidth="1"/>
    <col min="9732" max="9732" width="33" style="5" customWidth="1"/>
    <col min="9733" max="9735" width="11.85546875" style="5" customWidth="1"/>
    <col min="9736" max="9736" width="11.7109375" style="5" customWidth="1"/>
    <col min="9737" max="9737" width="10" style="5" customWidth="1"/>
    <col min="9738" max="9738" width="9.28515625" style="5"/>
    <col min="9739" max="9739" width="15.7109375" style="5" bestFit="1" customWidth="1"/>
    <col min="9740" max="9976" width="9.28515625" style="5"/>
    <col min="9977" max="9977" width="3.85546875" style="5" customWidth="1"/>
    <col min="9978" max="9978" width="44.28515625" style="5" customWidth="1"/>
    <col min="9979" max="9979" width="33.140625" style="5" customWidth="1"/>
    <col min="9980" max="9983" width="11.85546875" style="5" customWidth="1"/>
    <col min="9984" max="9984" width="11.28515625" style="5" customWidth="1"/>
    <col min="9985" max="9985" width="5.7109375" style="5" customWidth="1"/>
    <col min="9986" max="9986" width="3.85546875" style="5" customWidth="1"/>
    <col min="9987" max="9987" width="42" style="5" customWidth="1"/>
    <col min="9988" max="9988" width="33" style="5" customWidth="1"/>
    <col min="9989" max="9991" width="11.85546875" style="5" customWidth="1"/>
    <col min="9992" max="9992" width="11.7109375" style="5" customWidth="1"/>
    <col min="9993" max="9993" width="10" style="5" customWidth="1"/>
    <col min="9994" max="9994" width="9.28515625" style="5"/>
    <col min="9995" max="9995" width="15.7109375" style="5" bestFit="1" customWidth="1"/>
    <col min="9996" max="10232" width="9.28515625" style="5"/>
    <col min="10233" max="10233" width="3.85546875" style="5" customWidth="1"/>
    <col min="10234" max="10234" width="44.28515625" style="5" customWidth="1"/>
    <col min="10235" max="10235" width="33.140625" style="5" customWidth="1"/>
    <col min="10236" max="10239" width="11.85546875" style="5" customWidth="1"/>
    <col min="10240" max="10240" width="11.28515625" style="5" customWidth="1"/>
    <col min="10241" max="10241" width="5.7109375" style="5" customWidth="1"/>
    <col min="10242" max="10242" width="3.85546875" style="5" customWidth="1"/>
    <col min="10243" max="10243" width="42" style="5" customWidth="1"/>
    <col min="10244" max="10244" width="33" style="5" customWidth="1"/>
    <col min="10245" max="10247" width="11.85546875" style="5" customWidth="1"/>
    <col min="10248" max="10248" width="11.7109375" style="5" customWidth="1"/>
    <col min="10249" max="10249" width="10" style="5" customWidth="1"/>
    <col min="10250" max="10250" width="9.28515625" style="5"/>
    <col min="10251" max="10251" width="15.7109375" style="5" bestFit="1" customWidth="1"/>
    <col min="10252" max="10488" width="9.28515625" style="5"/>
    <col min="10489" max="10489" width="3.85546875" style="5" customWidth="1"/>
    <col min="10490" max="10490" width="44.28515625" style="5" customWidth="1"/>
    <col min="10491" max="10491" width="33.140625" style="5" customWidth="1"/>
    <col min="10492" max="10495" width="11.85546875" style="5" customWidth="1"/>
    <col min="10496" max="10496" width="11.28515625" style="5" customWidth="1"/>
    <col min="10497" max="10497" width="5.7109375" style="5" customWidth="1"/>
    <col min="10498" max="10498" width="3.85546875" style="5" customWidth="1"/>
    <col min="10499" max="10499" width="42" style="5" customWidth="1"/>
    <col min="10500" max="10500" width="33" style="5" customWidth="1"/>
    <col min="10501" max="10503" width="11.85546875" style="5" customWidth="1"/>
    <col min="10504" max="10504" width="11.7109375" style="5" customWidth="1"/>
    <col min="10505" max="10505" width="10" style="5" customWidth="1"/>
    <col min="10506" max="10506" width="9.28515625" style="5"/>
    <col min="10507" max="10507" width="15.7109375" style="5" bestFit="1" customWidth="1"/>
    <col min="10508" max="10744" width="9.28515625" style="5"/>
    <col min="10745" max="10745" width="3.85546875" style="5" customWidth="1"/>
    <col min="10746" max="10746" width="44.28515625" style="5" customWidth="1"/>
    <col min="10747" max="10747" width="33.140625" style="5" customWidth="1"/>
    <col min="10748" max="10751" width="11.85546875" style="5" customWidth="1"/>
    <col min="10752" max="10752" width="11.28515625" style="5" customWidth="1"/>
    <col min="10753" max="10753" width="5.7109375" style="5" customWidth="1"/>
    <col min="10754" max="10754" width="3.85546875" style="5" customWidth="1"/>
    <col min="10755" max="10755" width="42" style="5" customWidth="1"/>
    <col min="10756" max="10756" width="33" style="5" customWidth="1"/>
    <col min="10757" max="10759" width="11.85546875" style="5" customWidth="1"/>
    <col min="10760" max="10760" width="11.7109375" style="5" customWidth="1"/>
    <col min="10761" max="10761" width="10" style="5" customWidth="1"/>
    <col min="10762" max="10762" width="9.28515625" style="5"/>
    <col min="10763" max="10763" width="15.7109375" style="5" bestFit="1" customWidth="1"/>
    <col min="10764" max="11000" width="9.28515625" style="5"/>
    <col min="11001" max="11001" width="3.85546875" style="5" customWidth="1"/>
    <col min="11002" max="11002" width="44.28515625" style="5" customWidth="1"/>
    <col min="11003" max="11003" width="33.140625" style="5" customWidth="1"/>
    <col min="11004" max="11007" width="11.85546875" style="5" customWidth="1"/>
    <col min="11008" max="11008" width="11.28515625" style="5" customWidth="1"/>
    <col min="11009" max="11009" width="5.7109375" style="5" customWidth="1"/>
    <col min="11010" max="11010" width="3.85546875" style="5" customWidth="1"/>
    <col min="11011" max="11011" width="42" style="5" customWidth="1"/>
    <col min="11012" max="11012" width="33" style="5" customWidth="1"/>
    <col min="11013" max="11015" width="11.85546875" style="5" customWidth="1"/>
    <col min="11016" max="11016" width="11.7109375" style="5" customWidth="1"/>
    <col min="11017" max="11017" width="10" style="5" customWidth="1"/>
    <col min="11018" max="11018" width="9.28515625" style="5"/>
    <col min="11019" max="11019" width="15.7109375" style="5" bestFit="1" customWidth="1"/>
    <col min="11020" max="11256" width="9.28515625" style="5"/>
    <col min="11257" max="11257" width="3.85546875" style="5" customWidth="1"/>
    <col min="11258" max="11258" width="44.28515625" style="5" customWidth="1"/>
    <col min="11259" max="11259" width="33.140625" style="5" customWidth="1"/>
    <col min="11260" max="11263" width="11.85546875" style="5" customWidth="1"/>
    <col min="11264" max="11264" width="11.28515625" style="5" customWidth="1"/>
    <col min="11265" max="11265" width="5.7109375" style="5" customWidth="1"/>
    <col min="11266" max="11266" width="3.85546875" style="5" customWidth="1"/>
    <col min="11267" max="11267" width="42" style="5" customWidth="1"/>
    <col min="11268" max="11268" width="33" style="5" customWidth="1"/>
    <col min="11269" max="11271" width="11.85546875" style="5" customWidth="1"/>
    <col min="11272" max="11272" width="11.7109375" style="5" customWidth="1"/>
    <col min="11273" max="11273" width="10" style="5" customWidth="1"/>
    <col min="11274" max="11274" width="9.28515625" style="5"/>
    <col min="11275" max="11275" width="15.7109375" style="5" bestFit="1" customWidth="1"/>
    <col min="11276" max="11512" width="9.28515625" style="5"/>
    <col min="11513" max="11513" width="3.85546875" style="5" customWidth="1"/>
    <col min="11514" max="11514" width="44.28515625" style="5" customWidth="1"/>
    <col min="11515" max="11515" width="33.140625" style="5" customWidth="1"/>
    <col min="11516" max="11519" width="11.85546875" style="5" customWidth="1"/>
    <col min="11520" max="11520" width="11.28515625" style="5" customWidth="1"/>
    <col min="11521" max="11521" width="5.7109375" style="5" customWidth="1"/>
    <col min="11522" max="11522" width="3.85546875" style="5" customWidth="1"/>
    <col min="11523" max="11523" width="42" style="5" customWidth="1"/>
    <col min="11524" max="11524" width="33" style="5" customWidth="1"/>
    <col min="11525" max="11527" width="11.85546875" style="5" customWidth="1"/>
    <col min="11528" max="11528" width="11.7109375" style="5" customWidth="1"/>
    <col min="11529" max="11529" width="10" style="5" customWidth="1"/>
    <col min="11530" max="11530" width="9.28515625" style="5"/>
    <col min="11531" max="11531" width="15.7109375" style="5" bestFit="1" customWidth="1"/>
    <col min="11532" max="11768" width="9.28515625" style="5"/>
    <col min="11769" max="11769" width="3.85546875" style="5" customWidth="1"/>
    <col min="11770" max="11770" width="44.28515625" style="5" customWidth="1"/>
    <col min="11771" max="11771" width="33.140625" style="5" customWidth="1"/>
    <col min="11772" max="11775" width="11.85546875" style="5" customWidth="1"/>
    <col min="11776" max="11776" width="11.28515625" style="5" customWidth="1"/>
    <col min="11777" max="11777" width="5.7109375" style="5" customWidth="1"/>
    <col min="11778" max="11778" width="3.85546875" style="5" customWidth="1"/>
    <col min="11779" max="11779" width="42" style="5" customWidth="1"/>
    <col min="11780" max="11780" width="33" style="5" customWidth="1"/>
    <col min="11781" max="11783" width="11.85546875" style="5" customWidth="1"/>
    <col min="11784" max="11784" width="11.7109375" style="5" customWidth="1"/>
    <col min="11785" max="11785" width="10" style="5" customWidth="1"/>
    <col min="11786" max="11786" width="9.28515625" style="5"/>
    <col min="11787" max="11787" width="15.7109375" style="5" bestFit="1" customWidth="1"/>
    <col min="11788" max="12024" width="9.28515625" style="5"/>
    <col min="12025" max="12025" width="3.85546875" style="5" customWidth="1"/>
    <col min="12026" max="12026" width="44.28515625" style="5" customWidth="1"/>
    <col min="12027" max="12027" width="33.140625" style="5" customWidth="1"/>
    <col min="12028" max="12031" width="11.85546875" style="5" customWidth="1"/>
    <col min="12032" max="12032" width="11.28515625" style="5" customWidth="1"/>
    <col min="12033" max="12033" width="5.7109375" style="5" customWidth="1"/>
    <col min="12034" max="12034" width="3.85546875" style="5" customWidth="1"/>
    <col min="12035" max="12035" width="42" style="5" customWidth="1"/>
    <col min="12036" max="12036" width="33" style="5" customWidth="1"/>
    <col min="12037" max="12039" width="11.85546875" style="5" customWidth="1"/>
    <col min="12040" max="12040" width="11.7109375" style="5" customWidth="1"/>
    <col min="12041" max="12041" width="10" style="5" customWidth="1"/>
    <col min="12042" max="12042" width="9.28515625" style="5"/>
    <col min="12043" max="12043" width="15.7109375" style="5" bestFit="1" customWidth="1"/>
    <col min="12044" max="12280" width="9.28515625" style="5"/>
    <col min="12281" max="12281" width="3.85546875" style="5" customWidth="1"/>
    <col min="12282" max="12282" width="44.28515625" style="5" customWidth="1"/>
    <col min="12283" max="12283" width="33.140625" style="5" customWidth="1"/>
    <col min="12284" max="12287" width="11.85546875" style="5" customWidth="1"/>
    <col min="12288" max="12288" width="11.28515625" style="5" customWidth="1"/>
    <col min="12289" max="12289" width="5.7109375" style="5" customWidth="1"/>
    <col min="12290" max="12290" width="3.85546875" style="5" customWidth="1"/>
    <col min="12291" max="12291" width="42" style="5" customWidth="1"/>
    <col min="12292" max="12292" width="33" style="5" customWidth="1"/>
    <col min="12293" max="12295" width="11.85546875" style="5" customWidth="1"/>
    <col min="12296" max="12296" width="11.7109375" style="5" customWidth="1"/>
    <col min="12297" max="12297" width="10" style="5" customWidth="1"/>
    <col min="12298" max="12298" width="9.28515625" style="5"/>
    <col min="12299" max="12299" width="15.7109375" style="5" bestFit="1" customWidth="1"/>
    <col min="12300" max="12536" width="9.28515625" style="5"/>
    <col min="12537" max="12537" width="3.85546875" style="5" customWidth="1"/>
    <col min="12538" max="12538" width="44.28515625" style="5" customWidth="1"/>
    <col min="12539" max="12539" width="33.140625" style="5" customWidth="1"/>
    <col min="12540" max="12543" width="11.85546875" style="5" customWidth="1"/>
    <col min="12544" max="12544" width="11.28515625" style="5" customWidth="1"/>
    <col min="12545" max="12545" width="5.7109375" style="5" customWidth="1"/>
    <col min="12546" max="12546" width="3.85546875" style="5" customWidth="1"/>
    <col min="12547" max="12547" width="42" style="5" customWidth="1"/>
    <col min="12548" max="12548" width="33" style="5" customWidth="1"/>
    <col min="12549" max="12551" width="11.85546875" style="5" customWidth="1"/>
    <col min="12552" max="12552" width="11.7109375" style="5" customWidth="1"/>
    <col min="12553" max="12553" width="10" style="5" customWidth="1"/>
    <col min="12554" max="12554" width="9.28515625" style="5"/>
    <col min="12555" max="12555" width="15.7109375" style="5" bestFit="1" customWidth="1"/>
    <col min="12556" max="12792" width="9.28515625" style="5"/>
    <col min="12793" max="12793" width="3.85546875" style="5" customWidth="1"/>
    <col min="12794" max="12794" width="44.28515625" style="5" customWidth="1"/>
    <col min="12795" max="12795" width="33.140625" style="5" customWidth="1"/>
    <col min="12796" max="12799" width="11.85546875" style="5" customWidth="1"/>
    <col min="12800" max="12800" width="11.28515625" style="5" customWidth="1"/>
    <col min="12801" max="12801" width="5.7109375" style="5" customWidth="1"/>
    <col min="12802" max="12802" width="3.85546875" style="5" customWidth="1"/>
    <col min="12803" max="12803" width="42" style="5" customWidth="1"/>
    <col min="12804" max="12804" width="33" style="5" customWidth="1"/>
    <col min="12805" max="12807" width="11.85546875" style="5" customWidth="1"/>
    <col min="12808" max="12808" width="11.7109375" style="5" customWidth="1"/>
    <col min="12809" max="12809" width="10" style="5" customWidth="1"/>
    <col min="12810" max="12810" width="9.28515625" style="5"/>
    <col min="12811" max="12811" width="15.7109375" style="5" bestFit="1" customWidth="1"/>
    <col min="12812" max="13048" width="9.28515625" style="5"/>
    <col min="13049" max="13049" width="3.85546875" style="5" customWidth="1"/>
    <col min="13050" max="13050" width="44.28515625" style="5" customWidth="1"/>
    <col min="13051" max="13051" width="33.140625" style="5" customWidth="1"/>
    <col min="13052" max="13055" width="11.85546875" style="5" customWidth="1"/>
    <col min="13056" max="13056" width="11.28515625" style="5" customWidth="1"/>
    <col min="13057" max="13057" width="5.7109375" style="5" customWidth="1"/>
    <col min="13058" max="13058" width="3.85546875" style="5" customWidth="1"/>
    <col min="13059" max="13059" width="42" style="5" customWidth="1"/>
    <col min="13060" max="13060" width="33" style="5" customWidth="1"/>
    <col min="13061" max="13063" width="11.85546875" style="5" customWidth="1"/>
    <col min="13064" max="13064" width="11.7109375" style="5" customWidth="1"/>
    <col min="13065" max="13065" width="10" style="5" customWidth="1"/>
    <col min="13066" max="13066" width="9.28515625" style="5"/>
    <col min="13067" max="13067" width="15.7109375" style="5" bestFit="1" customWidth="1"/>
    <col min="13068" max="13304" width="9.28515625" style="5"/>
    <col min="13305" max="13305" width="3.85546875" style="5" customWidth="1"/>
    <col min="13306" max="13306" width="44.28515625" style="5" customWidth="1"/>
    <col min="13307" max="13307" width="33.140625" style="5" customWidth="1"/>
    <col min="13308" max="13311" width="11.85546875" style="5" customWidth="1"/>
    <col min="13312" max="13312" width="11.28515625" style="5" customWidth="1"/>
    <col min="13313" max="13313" width="5.7109375" style="5" customWidth="1"/>
    <col min="13314" max="13314" width="3.85546875" style="5" customWidth="1"/>
    <col min="13315" max="13315" width="42" style="5" customWidth="1"/>
    <col min="13316" max="13316" width="33" style="5" customWidth="1"/>
    <col min="13317" max="13319" width="11.85546875" style="5" customWidth="1"/>
    <col min="13320" max="13320" width="11.7109375" style="5" customWidth="1"/>
    <col min="13321" max="13321" width="10" style="5" customWidth="1"/>
    <col min="13322" max="13322" width="9.28515625" style="5"/>
    <col min="13323" max="13323" width="15.7109375" style="5" bestFit="1" customWidth="1"/>
    <col min="13324" max="13560" width="9.28515625" style="5"/>
    <col min="13561" max="13561" width="3.85546875" style="5" customWidth="1"/>
    <col min="13562" max="13562" width="44.28515625" style="5" customWidth="1"/>
    <col min="13563" max="13563" width="33.140625" style="5" customWidth="1"/>
    <col min="13564" max="13567" width="11.85546875" style="5" customWidth="1"/>
    <col min="13568" max="13568" width="11.28515625" style="5" customWidth="1"/>
    <col min="13569" max="13569" width="5.7109375" style="5" customWidth="1"/>
    <col min="13570" max="13570" width="3.85546875" style="5" customWidth="1"/>
    <col min="13571" max="13571" width="42" style="5" customWidth="1"/>
    <col min="13572" max="13572" width="33" style="5" customWidth="1"/>
    <col min="13573" max="13575" width="11.85546875" style="5" customWidth="1"/>
    <col min="13576" max="13576" width="11.7109375" style="5" customWidth="1"/>
    <col min="13577" max="13577" width="10" style="5" customWidth="1"/>
    <col min="13578" max="13578" width="9.28515625" style="5"/>
    <col min="13579" max="13579" width="15.7109375" style="5" bestFit="1" customWidth="1"/>
    <col min="13580" max="13816" width="9.28515625" style="5"/>
    <col min="13817" max="13817" width="3.85546875" style="5" customWidth="1"/>
    <col min="13818" max="13818" width="44.28515625" style="5" customWidth="1"/>
    <col min="13819" max="13819" width="33.140625" style="5" customWidth="1"/>
    <col min="13820" max="13823" width="11.85546875" style="5" customWidth="1"/>
    <col min="13824" max="13824" width="11.28515625" style="5" customWidth="1"/>
    <col min="13825" max="13825" width="5.7109375" style="5" customWidth="1"/>
    <col min="13826" max="13826" width="3.85546875" style="5" customWidth="1"/>
    <col min="13827" max="13827" width="42" style="5" customWidth="1"/>
    <col min="13828" max="13828" width="33" style="5" customWidth="1"/>
    <col min="13829" max="13831" width="11.85546875" style="5" customWidth="1"/>
    <col min="13832" max="13832" width="11.7109375" style="5" customWidth="1"/>
    <col min="13833" max="13833" width="10" style="5" customWidth="1"/>
    <col min="13834" max="13834" width="9.28515625" style="5"/>
    <col min="13835" max="13835" width="15.7109375" style="5" bestFit="1" customWidth="1"/>
    <col min="13836" max="14072" width="9.28515625" style="5"/>
    <col min="14073" max="14073" width="3.85546875" style="5" customWidth="1"/>
    <col min="14074" max="14074" width="44.28515625" style="5" customWidth="1"/>
    <col min="14075" max="14075" width="33.140625" style="5" customWidth="1"/>
    <col min="14076" max="14079" width="11.85546875" style="5" customWidth="1"/>
    <col min="14080" max="14080" width="11.28515625" style="5" customWidth="1"/>
    <col min="14081" max="14081" width="5.7109375" style="5" customWidth="1"/>
    <col min="14082" max="14082" width="3.85546875" style="5" customWidth="1"/>
    <col min="14083" max="14083" width="42" style="5" customWidth="1"/>
    <col min="14084" max="14084" width="33" style="5" customWidth="1"/>
    <col min="14085" max="14087" width="11.85546875" style="5" customWidth="1"/>
    <col min="14088" max="14088" width="11.7109375" style="5" customWidth="1"/>
    <col min="14089" max="14089" width="10" style="5" customWidth="1"/>
    <col min="14090" max="14090" width="9.28515625" style="5"/>
    <col min="14091" max="14091" width="15.7109375" style="5" bestFit="1" customWidth="1"/>
    <col min="14092" max="14328" width="9.28515625" style="5"/>
    <col min="14329" max="14329" width="3.85546875" style="5" customWidth="1"/>
    <col min="14330" max="14330" width="44.28515625" style="5" customWidth="1"/>
    <col min="14331" max="14331" width="33.140625" style="5" customWidth="1"/>
    <col min="14332" max="14335" width="11.85546875" style="5" customWidth="1"/>
    <col min="14336" max="14336" width="11.28515625" style="5" customWidth="1"/>
    <col min="14337" max="14337" width="5.7109375" style="5" customWidth="1"/>
    <col min="14338" max="14338" width="3.85546875" style="5" customWidth="1"/>
    <col min="14339" max="14339" width="42" style="5" customWidth="1"/>
    <col min="14340" max="14340" width="33" style="5" customWidth="1"/>
    <col min="14341" max="14343" width="11.85546875" style="5" customWidth="1"/>
    <col min="14344" max="14344" width="11.7109375" style="5" customWidth="1"/>
    <col min="14345" max="14345" width="10" style="5" customWidth="1"/>
    <col min="14346" max="14346" width="9.28515625" style="5"/>
    <col min="14347" max="14347" width="15.7109375" style="5" bestFit="1" customWidth="1"/>
    <col min="14348" max="14584" width="9.28515625" style="5"/>
    <col min="14585" max="14585" width="3.85546875" style="5" customWidth="1"/>
    <col min="14586" max="14586" width="44.28515625" style="5" customWidth="1"/>
    <col min="14587" max="14587" width="33.140625" style="5" customWidth="1"/>
    <col min="14588" max="14591" width="11.85546875" style="5" customWidth="1"/>
    <col min="14592" max="14592" width="11.28515625" style="5" customWidth="1"/>
    <col min="14593" max="14593" width="5.7109375" style="5" customWidth="1"/>
    <col min="14594" max="14594" width="3.85546875" style="5" customWidth="1"/>
    <col min="14595" max="14595" width="42" style="5" customWidth="1"/>
    <col min="14596" max="14596" width="33" style="5" customWidth="1"/>
    <col min="14597" max="14599" width="11.85546875" style="5" customWidth="1"/>
    <col min="14600" max="14600" width="11.7109375" style="5" customWidth="1"/>
    <col min="14601" max="14601" width="10" style="5" customWidth="1"/>
    <col min="14602" max="14602" width="9.28515625" style="5"/>
    <col min="14603" max="14603" width="15.7109375" style="5" bestFit="1" customWidth="1"/>
    <col min="14604" max="14840" width="9.28515625" style="5"/>
    <col min="14841" max="14841" width="3.85546875" style="5" customWidth="1"/>
    <col min="14842" max="14842" width="44.28515625" style="5" customWidth="1"/>
    <col min="14843" max="14843" width="33.140625" style="5" customWidth="1"/>
    <col min="14844" max="14847" width="11.85546875" style="5" customWidth="1"/>
    <col min="14848" max="14848" width="11.28515625" style="5" customWidth="1"/>
    <col min="14849" max="14849" width="5.7109375" style="5" customWidth="1"/>
    <col min="14850" max="14850" width="3.85546875" style="5" customWidth="1"/>
    <col min="14851" max="14851" width="42" style="5" customWidth="1"/>
    <col min="14852" max="14852" width="33" style="5" customWidth="1"/>
    <col min="14853" max="14855" width="11.85546875" style="5" customWidth="1"/>
    <col min="14856" max="14856" width="11.7109375" style="5" customWidth="1"/>
    <col min="14857" max="14857" width="10" style="5" customWidth="1"/>
    <col min="14858" max="14858" width="9.28515625" style="5"/>
    <col min="14859" max="14859" width="15.7109375" style="5" bestFit="1" customWidth="1"/>
    <col min="14860" max="15096" width="9.28515625" style="5"/>
    <col min="15097" max="15097" width="3.85546875" style="5" customWidth="1"/>
    <col min="15098" max="15098" width="44.28515625" style="5" customWidth="1"/>
    <col min="15099" max="15099" width="33.140625" style="5" customWidth="1"/>
    <col min="15100" max="15103" width="11.85546875" style="5" customWidth="1"/>
    <col min="15104" max="15104" width="11.28515625" style="5" customWidth="1"/>
    <col min="15105" max="15105" width="5.7109375" style="5" customWidth="1"/>
    <col min="15106" max="15106" width="3.85546875" style="5" customWidth="1"/>
    <col min="15107" max="15107" width="42" style="5" customWidth="1"/>
    <col min="15108" max="15108" width="33" style="5" customWidth="1"/>
    <col min="15109" max="15111" width="11.85546875" style="5" customWidth="1"/>
    <col min="15112" max="15112" width="11.7109375" style="5" customWidth="1"/>
    <col min="15113" max="15113" width="10" style="5" customWidth="1"/>
    <col min="15114" max="15114" width="9.28515625" style="5"/>
    <col min="15115" max="15115" width="15.7109375" style="5" bestFit="1" customWidth="1"/>
    <col min="15116" max="15352" width="9.28515625" style="5"/>
    <col min="15353" max="15353" width="3.85546875" style="5" customWidth="1"/>
    <col min="15354" max="15354" width="44.28515625" style="5" customWidth="1"/>
    <col min="15355" max="15355" width="33.140625" style="5" customWidth="1"/>
    <col min="15356" max="15359" width="11.85546875" style="5" customWidth="1"/>
    <col min="15360" max="15360" width="11.28515625" style="5" customWidth="1"/>
    <col min="15361" max="15361" width="5.7109375" style="5" customWidth="1"/>
    <col min="15362" max="15362" width="3.85546875" style="5" customWidth="1"/>
    <col min="15363" max="15363" width="42" style="5" customWidth="1"/>
    <col min="15364" max="15364" width="33" style="5" customWidth="1"/>
    <col min="15365" max="15367" width="11.85546875" style="5" customWidth="1"/>
    <col min="15368" max="15368" width="11.7109375" style="5" customWidth="1"/>
    <col min="15369" max="15369" width="10" style="5" customWidth="1"/>
    <col min="15370" max="15370" width="9.28515625" style="5"/>
    <col min="15371" max="15371" width="15.7109375" style="5" bestFit="1" customWidth="1"/>
    <col min="15372" max="15608" width="9.28515625" style="5"/>
    <col min="15609" max="15609" width="3.85546875" style="5" customWidth="1"/>
    <col min="15610" max="15610" width="44.28515625" style="5" customWidth="1"/>
    <col min="15611" max="15611" width="33.140625" style="5" customWidth="1"/>
    <col min="15612" max="15615" width="11.85546875" style="5" customWidth="1"/>
    <col min="15616" max="15616" width="11.28515625" style="5" customWidth="1"/>
    <col min="15617" max="15617" width="5.7109375" style="5" customWidth="1"/>
    <col min="15618" max="15618" width="3.85546875" style="5" customWidth="1"/>
    <col min="15619" max="15619" width="42" style="5" customWidth="1"/>
    <col min="15620" max="15620" width="33" style="5" customWidth="1"/>
    <col min="15621" max="15623" width="11.85546875" style="5" customWidth="1"/>
    <col min="15624" max="15624" width="11.7109375" style="5" customWidth="1"/>
    <col min="15625" max="15625" width="10" style="5" customWidth="1"/>
    <col min="15626" max="15626" width="9.28515625" style="5"/>
    <col min="15627" max="15627" width="15.7109375" style="5" bestFit="1" customWidth="1"/>
    <col min="15628" max="15864" width="9.28515625" style="5"/>
    <col min="15865" max="15865" width="3.85546875" style="5" customWidth="1"/>
    <col min="15866" max="15866" width="44.28515625" style="5" customWidth="1"/>
    <col min="15867" max="15867" width="33.140625" style="5" customWidth="1"/>
    <col min="15868" max="15871" width="11.85546875" style="5" customWidth="1"/>
    <col min="15872" max="15872" width="11.28515625" style="5" customWidth="1"/>
    <col min="15873" max="15873" width="5.7109375" style="5" customWidth="1"/>
    <col min="15874" max="15874" width="3.85546875" style="5" customWidth="1"/>
    <col min="15875" max="15875" width="42" style="5" customWidth="1"/>
    <col min="15876" max="15876" width="33" style="5" customWidth="1"/>
    <col min="15877" max="15879" width="11.85546875" style="5" customWidth="1"/>
    <col min="15880" max="15880" width="11.7109375" style="5" customWidth="1"/>
    <col min="15881" max="15881" width="10" style="5" customWidth="1"/>
    <col min="15882" max="15882" width="9.28515625" style="5"/>
    <col min="15883" max="15883" width="15.7109375" style="5" bestFit="1" customWidth="1"/>
    <col min="15884" max="16120" width="9.28515625" style="5"/>
    <col min="16121" max="16121" width="3.85546875" style="5" customWidth="1"/>
    <col min="16122" max="16122" width="44.28515625" style="5" customWidth="1"/>
    <col min="16123" max="16123" width="33.140625" style="5" customWidth="1"/>
    <col min="16124" max="16127" width="11.85546875" style="5" customWidth="1"/>
    <col min="16128" max="16128" width="11.28515625" style="5" customWidth="1"/>
    <col min="16129" max="16129" width="5.7109375" style="5" customWidth="1"/>
    <col min="16130" max="16130" width="3.85546875" style="5" customWidth="1"/>
    <col min="16131" max="16131" width="42" style="5" customWidth="1"/>
    <col min="16132" max="16132" width="33" style="5" customWidth="1"/>
    <col min="16133" max="16135" width="11.85546875" style="5" customWidth="1"/>
    <col min="16136" max="16136" width="11.7109375" style="5" customWidth="1"/>
    <col min="16137" max="16137" width="10" style="5" customWidth="1"/>
    <col min="16138" max="16138" width="9.28515625" style="5"/>
    <col min="16139" max="16139" width="15.7109375" style="5" bestFit="1" customWidth="1"/>
    <col min="16140" max="16384" width="9.28515625" style="5"/>
  </cols>
  <sheetData>
    <row r="1" spans="2:11" ht="20.100000000000001" customHeight="1">
      <c r="B1" s="1" t="s">
        <v>1</v>
      </c>
      <c r="C1" s="2"/>
      <c r="D1" s="3"/>
      <c r="E1" s="1"/>
      <c r="F1" s="1" t="s">
        <v>0</v>
      </c>
      <c r="G1" s="1"/>
      <c r="H1" s="1"/>
      <c r="I1" s="4"/>
    </row>
    <row r="2" spans="2:11" ht="20.100000000000001" customHeight="1">
      <c r="B2" s="1" t="s">
        <v>2</v>
      </c>
      <c r="C2" s="2"/>
      <c r="D2" s="1"/>
      <c r="E2" s="1"/>
      <c r="F2" s="1"/>
      <c r="G2" s="1"/>
      <c r="H2" s="1"/>
      <c r="I2" s="4"/>
    </row>
    <row r="3" spans="2:11" ht="20.100000000000001" customHeight="1">
      <c r="B3" s="1" t="s">
        <v>43</v>
      </c>
      <c r="C3" s="2"/>
      <c r="D3" s="1"/>
      <c r="E3" s="1"/>
      <c r="F3" s="1"/>
      <c r="G3" s="1"/>
      <c r="H3" s="1"/>
      <c r="I3" s="4"/>
      <c r="K3"/>
    </row>
    <row r="4" spans="2:11" ht="20.100000000000001" customHeight="1" thickBot="1">
      <c r="B4" s="1"/>
      <c r="C4" s="2"/>
      <c r="D4" s="1"/>
      <c r="E4" s="6"/>
      <c r="F4" s="1"/>
      <c r="G4" s="1"/>
      <c r="H4" s="1"/>
      <c r="I4" s="4"/>
      <c r="J4" s="37"/>
      <c r="K4" s="41"/>
    </row>
    <row r="5" spans="2:11" ht="17.25" customHeight="1" thickTop="1">
      <c r="B5" s="7"/>
      <c r="C5" s="8"/>
      <c r="D5" s="8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38"/>
    </row>
    <row r="6" spans="2:11" ht="14.25" customHeight="1">
      <c r="B6" s="10"/>
      <c r="C6" s="11" t="s">
        <v>8</v>
      </c>
      <c r="D6" s="11"/>
      <c r="E6" s="12">
        <v>83347</v>
      </c>
      <c r="F6" s="12">
        <v>72540</v>
      </c>
      <c r="G6" s="12">
        <v>82259</v>
      </c>
      <c r="H6" s="12">
        <v>90551</v>
      </c>
      <c r="I6" s="32">
        <v>89729</v>
      </c>
      <c r="J6" s="39"/>
    </row>
    <row r="7" spans="2:11" ht="14.1" customHeight="1">
      <c r="B7" s="10"/>
      <c r="C7" s="13" t="s">
        <v>10</v>
      </c>
      <c r="D7" s="13" t="s">
        <v>9</v>
      </c>
      <c r="E7" s="14">
        <v>3132</v>
      </c>
      <c r="F7" s="14">
        <v>3308</v>
      </c>
      <c r="G7" s="14">
        <v>3164</v>
      </c>
      <c r="H7" s="14">
        <v>3347</v>
      </c>
      <c r="I7" s="33">
        <v>3374</v>
      </c>
      <c r="J7" s="39"/>
    </row>
    <row r="8" spans="2:11" ht="12" customHeight="1">
      <c r="B8" s="10"/>
      <c r="C8" s="13"/>
      <c r="D8" s="13" t="s">
        <v>11</v>
      </c>
      <c r="E8" s="14">
        <v>3737</v>
      </c>
      <c r="F8" s="14">
        <v>3777</v>
      </c>
      <c r="G8" s="14">
        <v>3750</v>
      </c>
      <c r="H8" s="14">
        <v>4159</v>
      </c>
      <c r="I8" s="34">
        <v>4172</v>
      </c>
      <c r="J8" s="39"/>
    </row>
    <row r="9" spans="2:11" ht="12" customHeight="1">
      <c r="B9" s="10"/>
      <c r="C9" s="13"/>
      <c r="D9" s="13" t="s">
        <v>12</v>
      </c>
      <c r="E9" s="14">
        <v>1015</v>
      </c>
      <c r="F9" s="14">
        <v>1051</v>
      </c>
      <c r="G9" s="14">
        <v>1041</v>
      </c>
      <c r="H9" s="14">
        <v>1102</v>
      </c>
      <c r="I9" s="34">
        <v>1095</v>
      </c>
      <c r="J9" s="39"/>
    </row>
    <row r="10" spans="2:11" ht="12" customHeight="1">
      <c r="B10" s="10"/>
      <c r="C10" s="13"/>
      <c r="D10" s="13" t="s">
        <v>13</v>
      </c>
      <c r="E10" s="14">
        <v>4240</v>
      </c>
      <c r="F10" s="14">
        <v>4240</v>
      </c>
      <c r="G10" s="14">
        <v>4216</v>
      </c>
      <c r="H10" s="14">
        <v>4389</v>
      </c>
      <c r="I10" s="34">
        <v>4395</v>
      </c>
      <c r="J10" s="39"/>
    </row>
    <row r="11" spans="2:11" ht="12" customHeight="1">
      <c r="B11" s="10"/>
      <c r="C11" s="13"/>
      <c r="D11" s="13" t="s">
        <v>14</v>
      </c>
      <c r="E11" s="14">
        <v>3524</v>
      </c>
      <c r="F11" s="14">
        <v>3332</v>
      </c>
      <c r="G11" s="14">
        <v>3413</v>
      </c>
      <c r="H11" s="14">
        <v>3581</v>
      </c>
      <c r="I11" s="32">
        <v>3654</v>
      </c>
      <c r="J11" s="39"/>
    </row>
    <row r="12" spans="2:11" ht="12" customHeight="1">
      <c r="B12" s="10"/>
      <c r="C12" s="15"/>
      <c r="D12" s="15" t="s">
        <v>15</v>
      </c>
      <c r="E12" s="16">
        <v>3079</v>
      </c>
      <c r="F12" s="16">
        <v>3057</v>
      </c>
      <c r="G12" s="16">
        <v>3074</v>
      </c>
      <c r="H12" s="16">
        <v>3288</v>
      </c>
      <c r="I12" s="32">
        <v>3112</v>
      </c>
      <c r="J12" s="39"/>
    </row>
    <row r="13" spans="2:11" ht="14.1" customHeight="1">
      <c r="B13" s="10"/>
      <c r="C13" s="17" t="s">
        <v>16</v>
      </c>
      <c r="D13" s="17" t="s">
        <v>11</v>
      </c>
      <c r="E13" s="18">
        <f>31483/E6</f>
        <v>0.37773405161553503</v>
      </c>
      <c r="F13" s="18">
        <f>29560/F6</f>
        <v>0.40749931072511719</v>
      </c>
      <c r="G13" s="18">
        <f>32459/G6</f>
        <v>0.39459512029078886</v>
      </c>
      <c r="H13" s="18">
        <f>36749/H6</f>
        <v>0.40583759428388422</v>
      </c>
      <c r="I13" s="35">
        <f>36483/I6</f>
        <v>0.40659095721561589</v>
      </c>
      <c r="J13" s="39"/>
    </row>
    <row r="14" spans="2:11" ht="12" customHeight="1">
      <c r="B14" s="10"/>
      <c r="C14" s="13"/>
      <c r="D14" s="13" t="s">
        <v>12</v>
      </c>
      <c r="E14" s="19">
        <f>23104/E6</f>
        <v>0.27720253878363948</v>
      </c>
      <c r="F14" s="19">
        <f>16394/F6</f>
        <v>0.22599944858009374</v>
      </c>
      <c r="G14" s="19">
        <f>22041/G6</f>
        <v>0.26794636453154064</v>
      </c>
      <c r="H14" s="19">
        <f>25776/H6</f>
        <v>0.28465726496670385</v>
      </c>
      <c r="I14" s="18">
        <f>24940/I6</f>
        <v>0.27794804355336622</v>
      </c>
      <c r="J14" s="39"/>
    </row>
    <row r="15" spans="2:11" ht="12" customHeight="1">
      <c r="B15" s="10"/>
      <c r="C15" s="13"/>
      <c r="D15" s="13" t="s">
        <v>13</v>
      </c>
      <c r="E15" s="19">
        <f>26895/E6</f>
        <v>0.32268707931899171</v>
      </c>
      <c r="F15" s="19">
        <f>25126/F6</f>
        <v>0.34637441411634962</v>
      </c>
      <c r="G15" s="19">
        <f>26394/G6</f>
        <v>0.32086458624588193</v>
      </c>
      <c r="H15" s="19">
        <f>26809/H6</f>
        <v>0.29606520082605381</v>
      </c>
      <c r="I15" s="18">
        <f>27238/I6</f>
        <v>0.30355849279497155</v>
      </c>
      <c r="J15" s="39"/>
    </row>
    <row r="16" spans="2:11" ht="12" customHeight="1">
      <c r="B16" s="10"/>
      <c r="C16" s="13"/>
      <c r="D16" s="13" t="s">
        <v>14</v>
      </c>
      <c r="E16" s="19">
        <f>301/E6</f>
        <v>3.6114077291324225E-3</v>
      </c>
      <c r="F16" s="19">
        <f>265/F6</f>
        <v>3.6531568789633308E-3</v>
      </c>
      <c r="G16" s="19">
        <f>327/G6</f>
        <v>3.9752489089339765E-3</v>
      </c>
      <c r="H16" s="19">
        <f>399/H6</f>
        <v>4.4063566388002342E-3</v>
      </c>
      <c r="I16" s="18">
        <f>401/I6</f>
        <v>4.4690122479911732E-3</v>
      </c>
      <c r="J16" s="39"/>
    </row>
    <row r="17" spans="1:10" ht="12" customHeight="1">
      <c r="B17" s="10"/>
      <c r="C17" s="11"/>
      <c r="D17" s="11" t="s">
        <v>15</v>
      </c>
      <c r="E17" s="20">
        <f>1564/E6</f>
        <v>1.8764922552701357E-2</v>
      </c>
      <c r="F17" s="20">
        <f>1195/F6</f>
        <v>1.647366969947615E-2</v>
      </c>
      <c r="G17" s="20">
        <f>1038/G6</f>
        <v>1.2618680022854642E-2</v>
      </c>
      <c r="H17" s="20">
        <f>818/H6</f>
        <v>9.0335832845578733E-3</v>
      </c>
      <c r="I17" s="20">
        <f>667/I6</f>
        <v>7.4334941880551441E-3</v>
      </c>
      <c r="J17" s="39"/>
    </row>
    <row r="18" spans="1:10" ht="14.1" customHeight="1">
      <c r="B18" s="10"/>
      <c r="C18" s="17" t="s">
        <v>17</v>
      </c>
      <c r="D18" s="17" t="s">
        <v>18</v>
      </c>
      <c r="E18" s="18">
        <v>0.39300000000000002</v>
      </c>
      <c r="F18" s="18">
        <v>0.38300000000000001</v>
      </c>
      <c r="G18" s="18">
        <v>0.38</v>
      </c>
      <c r="H18" s="18">
        <v>0.376</v>
      </c>
      <c r="I18" s="18">
        <v>0.374</v>
      </c>
      <c r="J18" s="39"/>
    </row>
    <row r="19" spans="1:10" ht="12" customHeight="1">
      <c r="A19" s="43"/>
      <c r="B19" s="10"/>
      <c r="C19" s="13"/>
      <c r="D19" s="13" t="s">
        <v>19</v>
      </c>
      <c r="E19" s="19">
        <v>0.24</v>
      </c>
      <c r="F19" s="19">
        <v>0.23300000000000001</v>
      </c>
      <c r="G19" s="19">
        <v>0.23100000000000001</v>
      </c>
      <c r="H19" s="19">
        <v>0.23899999999999999</v>
      </c>
      <c r="I19" s="18">
        <v>0.246</v>
      </c>
      <c r="J19" s="39"/>
    </row>
    <row r="20" spans="1:10" ht="12" customHeight="1">
      <c r="B20" s="10"/>
      <c r="C20" s="15"/>
      <c r="D20" s="15" t="s">
        <v>20</v>
      </c>
      <c r="E20" s="21">
        <v>0.36699999999999999</v>
      </c>
      <c r="F20" s="21">
        <v>0.39</v>
      </c>
      <c r="G20" s="21">
        <v>0.39</v>
      </c>
      <c r="H20" s="21">
        <v>0.38</v>
      </c>
      <c r="I20" s="21">
        <f>1-I18-I19</f>
        <v>0.38</v>
      </c>
      <c r="J20" s="39"/>
    </row>
    <row r="21" spans="1:10" ht="14.1" customHeight="1">
      <c r="B21" s="10"/>
      <c r="C21" s="17" t="s">
        <v>21</v>
      </c>
      <c r="D21" s="17" t="s">
        <v>22</v>
      </c>
      <c r="E21" s="18">
        <v>0.29199999999999998</v>
      </c>
      <c r="F21" s="18">
        <v>0.28799999999999998</v>
      </c>
      <c r="G21" s="18">
        <v>0.28499999999999998</v>
      </c>
      <c r="H21" s="18">
        <v>0.28999999999999998</v>
      </c>
      <c r="I21" s="18">
        <v>0.27800000000000002</v>
      </c>
      <c r="J21" s="39"/>
    </row>
    <row r="22" spans="1:10" ht="11.25" customHeight="1">
      <c r="B22" s="10"/>
      <c r="C22" s="13"/>
      <c r="D22" s="13" t="s">
        <v>23</v>
      </c>
      <c r="E22" s="19">
        <v>0.48099999999999998</v>
      </c>
      <c r="F22" s="19">
        <v>0.495</v>
      </c>
      <c r="G22" s="19">
        <v>0.49199999999999999</v>
      </c>
      <c r="H22" s="19">
        <v>0.49</v>
      </c>
      <c r="I22" s="18">
        <v>0.497</v>
      </c>
      <c r="J22" s="39"/>
    </row>
    <row r="23" spans="1:10" ht="12" customHeight="1">
      <c r="B23" s="10"/>
      <c r="C23" s="11"/>
      <c r="D23" s="11" t="s">
        <v>24</v>
      </c>
      <c r="E23" s="22">
        <v>0.22700000000000001</v>
      </c>
      <c r="F23" s="22">
        <v>0.217</v>
      </c>
      <c r="G23" s="22">
        <v>0.223</v>
      </c>
      <c r="H23" s="22">
        <v>0.22</v>
      </c>
      <c r="I23" s="22">
        <v>0.22500000000000001</v>
      </c>
      <c r="J23" s="39"/>
    </row>
    <row r="24" spans="1:10" ht="14.1" customHeight="1">
      <c r="B24" s="10"/>
      <c r="C24" s="17" t="s">
        <v>25</v>
      </c>
      <c r="D24" s="17" t="s">
        <v>26</v>
      </c>
      <c r="E24" s="23">
        <v>49</v>
      </c>
      <c r="F24" s="23">
        <v>50</v>
      </c>
      <c r="G24" s="23">
        <v>50</v>
      </c>
      <c r="H24" s="23">
        <v>50</v>
      </c>
      <c r="I24" s="36">
        <v>50</v>
      </c>
      <c r="J24" s="39"/>
    </row>
    <row r="25" spans="1:10" ht="12" customHeight="1">
      <c r="B25" s="10"/>
      <c r="C25" s="17"/>
      <c r="D25" s="17" t="s">
        <v>27</v>
      </c>
      <c r="E25" s="18">
        <v>0.45800000000000002</v>
      </c>
      <c r="F25" s="18">
        <v>0.46700000000000003</v>
      </c>
      <c r="G25" s="18">
        <v>0.45800000000000002</v>
      </c>
      <c r="H25" s="18">
        <v>0.46</v>
      </c>
      <c r="I25" s="18">
        <v>0.46899999999999997</v>
      </c>
      <c r="J25" s="39"/>
    </row>
    <row r="26" spans="1:10" ht="12" customHeight="1">
      <c r="B26" s="10"/>
      <c r="C26" s="13"/>
      <c r="D26" s="17" t="s">
        <v>28</v>
      </c>
      <c r="E26" s="18">
        <v>0.70899999999999996</v>
      </c>
      <c r="F26" s="18">
        <v>0.72</v>
      </c>
      <c r="G26" s="18">
        <v>0.72599999999999998</v>
      </c>
      <c r="H26" s="18">
        <v>0.72799999999999998</v>
      </c>
      <c r="I26" s="18">
        <v>0.748</v>
      </c>
      <c r="J26" s="39"/>
    </row>
    <row r="27" spans="1:10" ht="12" customHeight="1">
      <c r="B27" s="10"/>
      <c r="C27" s="13"/>
      <c r="D27" s="17" t="s">
        <v>29</v>
      </c>
      <c r="E27" s="14">
        <v>9321.223</v>
      </c>
      <c r="F27" s="14">
        <v>8895</v>
      </c>
      <c r="G27" s="14">
        <v>8841</v>
      </c>
      <c r="H27" s="14">
        <f>(H6*0.728*11740)/H6</f>
        <v>8546.7199999999993</v>
      </c>
      <c r="I27" s="14">
        <f>(12493*I26)</f>
        <v>9344.7639999999992</v>
      </c>
      <c r="J27" s="39"/>
    </row>
    <row r="28" spans="1:10" ht="12" customHeight="1">
      <c r="B28" s="10"/>
      <c r="C28" s="13"/>
      <c r="D28" s="13" t="s">
        <v>30</v>
      </c>
      <c r="E28" s="19">
        <v>0.91100000000000003</v>
      </c>
      <c r="F28" s="19">
        <v>0.91900000000000004</v>
      </c>
      <c r="G28" s="19">
        <v>0.92300000000000004</v>
      </c>
      <c r="H28" s="19">
        <v>0.92900000000000005</v>
      </c>
      <c r="I28" s="18">
        <v>0.93600000000000005</v>
      </c>
      <c r="J28" s="39"/>
    </row>
    <row r="29" spans="1:10" ht="12" customHeight="1">
      <c r="B29" s="10"/>
      <c r="C29" s="11"/>
      <c r="D29" s="11" t="s">
        <v>31</v>
      </c>
      <c r="E29" s="16">
        <v>32227</v>
      </c>
      <c r="F29" s="16">
        <v>33557</v>
      </c>
      <c r="G29" s="16">
        <v>33632</v>
      </c>
      <c r="H29" s="16">
        <v>34673</v>
      </c>
      <c r="I29" s="16">
        <v>35821</v>
      </c>
      <c r="J29" s="39"/>
    </row>
    <row r="30" spans="1:10" ht="14.1" customHeight="1">
      <c r="B30" s="10"/>
      <c r="C30" s="17" t="s">
        <v>32</v>
      </c>
      <c r="D30" s="17" t="s">
        <v>33</v>
      </c>
      <c r="E30" s="24">
        <v>4</v>
      </c>
      <c r="F30" s="24">
        <v>4</v>
      </c>
      <c r="G30" s="24">
        <v>4</v>
      </c>
      <c r="H30" s="24">
        <v>4</v>
      </c>
      <c r="I30" s="24">
        <v>4</v>
      </c>
      <c r="J30" s="39"/>
    </row>
    <row r="31" spans="1:10" ht="12" customHeight="1">
      <c r="B31" s="10"/>
      <c r="C31" s="25"/>
      <c r="D31" s="11" t="s">
        <v>34</v>
      </c>
      <c r="E31" s="11">
        <v>1.4</v>
      </c>
      <c r="F31" s="11">
        <v>1.4</v>
      </c>
      <c r="G31" s="11">
        <v>1.4</v>
      </c>
      <c r="H31" s="11">
        <v>1.4</v>
      </c>
      <c r="I31" s="11">
        <v>1.4</v>
      </c>
      <c r="J31" s="39"/>
    </row>
    <row r="32" spans="1:10" ht="14.1" customHeight="1">
      <c r="B32" s="10"/>
      <c r="C32" s="17" t="s">
        <v>35</v>
      </c>
      <c r="D32" s="17" t="s">
        <v>36</v>
      </c>
      <c r="E32" s="23">
        <v>20</v>
      </c>
      <c r="F32" s="23">
        <v>20</v>
      </c>
      <c r="G32" s="23">
        <v>20</v>
      </c>
      <c r="H32" s="23">
        <v>20</v>
      </c>
      <c r="I32" s="36">
        <v>19.899999999999999</v>
      </c>
      <c r="J32" s="39"/>
    </row>
    <row r="33" spans="1:11" ht="12" customHeight="1">
      <c r="B33" s="10"/>
      <c r="C33" s="17"/>
      <c r="D33" s="17" t="s">
        <v>37</v>
      </c>
      <c r="E33" s="18">
        <v>0.59599999999999997</v>
      </c>
      <c r="F33" s="18">
        <v>0.61399999999999999</v>
      </c>
      <c r="G33" s="18">
        <v>0.63500000000000001</v>
      </c>
      <c r="H33" s="18">
        <v>0.51200000000000001</v>
      </c>
      <c r="I33" s="18">
        <v>0.51500000000000001</v>
      </c>
      <c r="J33" s="39"/>
    </row>
    <row r="34" spans="1:11" ht="12" customHeight="1">
      <c r="B34" s="10"/>
      <c r="C34" s="11"/>
      <c r="D34" s="11" t="s">
        <v>38</v>
      </c>
      <c r="E34" s="16">
        <v>5403</v>
      </c>
      <c r="F34" s="16">
        <v>5593</v>
      </c>
      <c r="G34" s="16">
        <v>6000</v>
      </c>
      <c r="H34" s="16">
        <f>2822/0.512</f>
        <v>5511.71875</v>
      </c>
      <c r="I34" s="16">
        <f>2921/I33</f>
        <v>5671.844660194175</v>
      </c>
      <c r="J34" s="39"/>
    </row>
    <row r="35" spans="1:11" ht="14.1" customHeight="1">
      <c r="A35" s="18"/>
      <c r="B35" s="10"/>
      <c r="C35" s="17" t="s">
        <v>39</v>
      </c>
      <c r="D35" s="17" t="s">
        <v>40</v>
      </c>
      <c r="E35" s="18">
        <v>0.45700000000000002</v>
      </c>
      <c r="F35" s="18">
        <v>0.45300000000000001</v>
      </c>
      <c r="G35" s="18">
        <v>0.44700000000000001</v>
      </c>
      <c r="H35" s="18">
        <v>0.46899999999999997</v>
      </c>
      <c r="I35" s="18">
        <v>0.46200000000000002</v>
      </c>
      <c r="J35" s="39"/>
    </row>
    <row r="36" spans="1:11" ht="12" customHeight="1">
      <c r="B36" s="10"/>
      <c r="C36" s="17"/>
      <c r="D36" s="17" t="s">
        <v>41</v>
      </c>
      <c r="E36" s="14">
        <v>1500</v>
      </c>
      <c r="F36" s="14">
        <v>1514</v>
      </c>
      <c r="G36" s="14">
        <v>1527</v>
      </c>
      <c r="H36" s="14">
        <v>1577</v>
      </c>
      <c r="I36" s="14">
        <v>1646</v>
      </c>
      <c r="J36" s="39"/>
    </row>
    <row r="37" spans="1:11" ht="12" customHeight="1">
      <c r="B37" s="10"/>
      <c r="C37" s="17"/>
      <c r="D37" s="17" t="s">
        <v>42</v>
      </c>
      <c r="E37" s="14">
        <v>3782</v>
      </c>
      <c r="F37" s="14">
        <v>3824</v>
      </c>
      <c r="G37" s="14">
        <v>3800</v>
      </c>
      <c r="H37" s="14">
        <v>3983</v>
      </c>
      <c r="I37" s="14">
        <v>4077</v>
      </c>
      <c r="J37" s="39"/>
    </row>
    <row r="38" spans="1:11" ht="5.25" customHeight="1" thickBot="1">
      <c r="B38" s="26"/>
      <c r="C38" s="27"/>
      <c r="D38" s="27"/>
      <c r="E38" s="28"/>
      <c r="F38" s="28"/>
      <c r="G38" s="28"/>
      <c r="H38" s="28"/>
      <c r="I38" s="27"/>
      <c r="J38" s="40"/>
    </row>
    <row r="39" spans="1:11" ht="4.5" customHeight="1" thickTop="1">
      <c r="B39" s="29"/>
      <c r="D39" s="30"/>
      <c r="E39" s="31"/>
      <c r="F39" s="31"/>
      <c r="G39" s="31"/>
      <c r="H39" s="31"/>
      <c r="I39" s="30"/>
      <c r="J39" s="42"/>
      <c r="K39" s="41"/>
    </row>
    <row r="40" spans="1:11" ht="9.9" customHeight="1">
      <c r="B40" s="29"/>
      <c r="D40" s="30"/>
      <c r="E40" s="31"/>
      <c r="F40" s="31"/>
      <c r="G40" s="31"/>
      <c r="H40" s="31"/>
      <c r="I40" s="30"/>
    </row>
  </sheetData>
  <printOptions horizontalCentered="1"/>
  <pageMargins left="1" right="1" top="1" bottom="0.2" header="0.25" footer="0.2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2.6d Char Paid Dep</vt:lpstr>
      <vt:lpstr>'T 2.6d Char Paid Dep'!Print_Area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2020-01-14T21:16:57Z</cp:lastPrinted>
  <dcterms:created xsi:type="dcterms:W3CDTF">2019-12-17T20:02:47Z</dcterms:created>
  <dcterms:modified xsi:type="dcterms:W3CDTF">2020-01-31T21:04:19Z</dcterms:modified>
</cp:coreProperties>
</file>