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hared\CollegeZone\e-library\No. 15 RPPA\2019 Data Book\"/>
    </mc:Choice>
  </mc:AlternateContent>
  <xr:revisionPtr revIDLastSave="0" documentId="8_{8C01745E-50C3-4CC4-9465-EFEC0C427CB1}" xr6:coauthVersionLast="41" xr6:coauthVersionMax="41" xr10:uidLastSave="{00000000-0000-0000-0000-000000000000}"/>
  <bookViews>
    <workbookView xWindow="-20055" yWindow="1830" windowWidth="18945" windowHeight="9900" xr2:uid="{779DBF82-A2F6-4CC5-8A4F-0678EA48088C}"/>
  </bookViews>
  <sheets>
    <sheet name="T 2.6a Char Elig Ind" sheetId="1" r:id="rId1"/>
  </sheets>
  <definedNames>
    <definedName name="_xlnm.Print_Area" localSheetId="0">'T 2.6a Char Elig Ind'!$A$1:$K$39</definedName>
    <definedName name="T_1.0_pg_1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4" i="1" l="1"/>
  <c r="H34" i="1"/>
  <c r="I27" i="1"/>
  <c r="I20" i="1"/>
  <c r="H20" i="1"/>
  <c r="G20" i="1"/>
  <c r="F20" i="1"/>
  <c r="I17" i="1"/>
  <c r="H17" i="1"/>
  <c r="G17" i="1"/>
  <c r="F17" i="1"/>
  <c r="I16" i="1"/>
  <c r="H16" i="1"/>
  <c r="G16" i="1"/>
  <c r="F16" i="1"/>
  <c r="I15" i="1"/>
  <c r="H15" i="1"/>
  <c r="G15" i="1"/>
  <c r="F15" i="1"/>
  <c r="I14" i="1"/>
  <c r="H14" i="1"/>
  <c r="G14" i="1"/>
  <c r="F14" i="1"/>
  <c r="I13" i="1"/>
  <c r="H13" i="1"/>
  <c r="G13" i="1"/>
  <c r="F13" i="1"/>
</calcChain>
</file>

<file path=xl/sharedStrings.xml><?xml version="1.0" encoding="utf-8"?>
<sst xmlns="http://schemas.openxmlformats.org/spreadsheetml/2006/main" count="51" uniqueCount="45">
  <si>
    <t>Table 2.6a of the 2019 ISAC Data Book</t>
  </si>
  <si>
    <t xml:space="preserve"> </t>
  </si>
  <si>
    <t>FY2015</t>
  </si>
  <si>
    <t>FY2016</t>
  </si>
  <si>
    <t>FY2017</t>
  </si>
  <si>
    <t>FY2018</t>
  </si>
  <si>
    <t>FY2019</t>
  </si>
  <si>
    <t>NUMBER ELIGIBLE:</t>
  </si>
  <si>
    <t>MEAN ANNOUNCED MAP GRANT:</t>
  </si>
  <si>
    <t>Overall</t>
  </si>
  <si>
    <t>Public 4-Year</t>
  </si>
  <si>
    <t>Public 2-Year</t>
  </si>
  <si>
    <t>Private Non-Profit</t>
  </si>
  <si>
    <t>Hospital Schools</t>
  </si>
  <si>
    <t>Proprietary</t>
  </si>
  <si>
    <t>APPLICANT  DISTRIBUTION:</t>
  </si>
  <si>
    <t xml:space="preserve">CLASS LEVEL: </t>
  </si>
  <si>
    <t>Freshmen</t>
  </si>
  <si>
    <t>Sophomores</t>
  </si>
  <si>
    <t>Other Undergraduates</t>
  </si>
  <si>
    <t xml:space="preserve">ILLINOIS REGIONS: </t>
  </si>
  <si>
    <t>Chicago (Zip 606)</t>
  </si>
  <si>
    <t>Collar Area (600-605, 607, 608)</t>
  </si>
  <si>
    <t>All Other Areas</t>
  </si>
  <si>
    <t>PARENTS:</t>
  </si>
  <si>
    <t>Mean Age Oldest Parent</t>
  </si>
  <si>
    <t>%  Married</t>
  </si>
  <si>
    <t>%  With Assets</t>
  </si>
  <si>
    <t>Mean Assets</t>
  </si>
  <si>
    <t>%  With Tax Income</t>
  </si>
  <si>
    <t>Mean Tax Income</t>
  </si>
  <si>
    <t>HOUSEHOLD:</t>
  </si>
  <si>
    <t>Mean Size</t>
  </si>
  <si>
    <t>Mean # in College</t>
  </si>
  <si>
    <t>STUDENTS:</t>
  </si>
  <si>
    <t>Mean Age</t>
  </si>
  <si>
    <t>% With Taxable Income</t>
  </si>
  <si>
    <t>Mean Taxable Income, if &gt; 0</t>
  </si>
  <si>
    <t>EXPECTED FAMILY CONTRIBUTION:</t>
  </si>
  <si>
    <t>Percent Zero EFC</t>
  </si>
  <si>
    <t>Mean Federal EFC</t>
  </si>
  <si>
    <t>Mean ISAC Adjusted EFC</t>
  </si>
  <si>
    <t>*</t>
  </si>
  <si>
    <t>FY2015-FY2019</t>
  </si>
  <si>
    <t>Characteristics of Eligible Dependent MAP Applicants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</si>
</sst>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"/>
  </numFmts>
  <fonts count="7">
    <font>
      <sz val="8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ZapfChancery"/>
    </font>
    <font>
      <b/>
      <u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Protection="1"/>
    <xf numFmtId="0" fontId="0" fillId="0" borderId="0" xfId="0" applyFill="1" applyProtection="1"/>
    <xf numFmtId="0" fontId="2" fillId="0" borderId="0" xfId="0" applyFont="1" applyFill="1" applyProtection="1"/>
    <xf numFmtId="0" fontId="3" fillId="0" borderId="0" xfId="0" applyFont="1" applyFill="1" applyProtection="1"/>
    <xf numFmtId="0" fontId="0" fillId="0" borderId="0" xfId="0" applyFill="1"/>
    <xf numFmtId="0" fontId="0" fillId="0" borderId="2" xfId="0" applyFill="1" applyBorder="1" applyProtection="1"/>
    <xf numFmtId="0" fontId="4" fillId="0" borderId="3" xfId="0" applyFont="1" applyFill="1" applyBorder="1" applyProtection="1"/>
    <xf numFmtId="0" fontId="4" fillId="0" borderId="3" xfId="0" applyFont="1" applyFill="1" applyBorder="1" applyAlignment="1" applyProtection="1">
      <alignment horizontal="right"/>
    </xf>
    <xf numFmtId="0" fontId="0" fillId="0" borderId="4" xfId="0" applyFill="1" applyBorder="1" applyProtection="1"/>
    <xf numFmtId="0" fontId="5" fillId="0" borderId="5" xfId="0" applyFont="1" applyFill="1" applyBorder="1" applyProtection="1"/>
    <xf numFmtId="3" fontId="5" fillId="0" borderId="5" xfId="0" applyNumberFormat="1" applyFont="1" applyFill="1" applyBorder="1" applyAlignment="1" applyProtection="1">
      <alignment horizontal="right"/>
    </xf>
    <xf numFmtId="0" fontId="5" fillId="0" borderId="0" xfId="0" applyFont="1" applyFill="1" applyProtection="1"/>
    <xf numFmtId="164" fontId="5" fillId="0" borderId="0" xfId="0" applyNumberFormat="1" applyFont="1" applyFill="1" applyBorder="1" applyAlignment="1" applyProtection="1">
      <alignment horizontal="right"/>
    </xf>
    <xf numFmtId="0" fontId="5" fillId="0" borderId="6" xfId="0" applyFont="1" applyFill="1" applyBorder="1" applyProtection="1"/>
    <xf numFmtId="164" fontId="5" fillId="0" borderId="5" xfId="0" applyNumberFormat="1" applyFont="1" applyFill="1" applyBorder="1" applyAlignment="1" applyProtection="1">
      <alignment horizontal="right"/>
    </xf>
    <xf numFmtId="0" fontId="5" fillId="0" borderId="0" xfId="0" applyFont="1" applyFill="1" applyBorder="1" applyProtection="1"/>
    <xf numFmtId="9" fontId="5" fillId="0" borderId="0" xfId="0" applyNumberFormat="1" applyFont="1" applyFill="1" applyBorder="1" applyAlignment="1" applyProtection="1">
      <alignment horizontal="right"/>
    </xf>
    <xf numFmtId="9" fontId="5" fillId="0" borderId="0" xfId="0" applyNumberFormat="1" applyFont="1" applyFill="1"/>
    <xf numFmtId="9" fontId="5" fillId="0" borderId="0" xfId="0" applyNumberFormat="1" applyFont="1" applyFill="1" applyAlignment="1">
      <alignment horizontal="right"/>
    </xf>
    <xf numFmtId="9" fontId="5" fillId="0" borderId="7" xfId="0" applyNumberFormat="1" applyFont="1" applyFill="1" applyBorder="1" applyAlignment="1" applyProtection="1">
      <alignment horizontal="right"/>
    </xf>
    <xf numFmtId="9" fontId="5" fillId="0" borderId="5" xfId="0" applyNumberFormat="1" applyFont="1" applyFill="1" applyBorder="1"/>
    <xf numFmtId="9" fontId="5" fillId="0" borderId="5" xfId="0" applyNumberFormat="1" applyFont="1" applyFill="1" applyBorder="1" applyAlignment="1">
      <alignment horizontal="right"/>
    </xf>
    <xf numFmtId="0" fontId="5" fillId="0" borderId="0" xfId="0" applyFont="1" applyFill="1"/>
    <xf numFmtId="164" fontId="5" fillId="0" borderId="0" xfId="0" applyNumberFormat="1" applyFont="1" applyFill="1"/>
    <xf numFmtId="164" fontId="5" fillId="0" borderId="7" xfId="0" applyNumberFormat="1" applyFont="1" applyFill="1" applyBorder="1" applyAlignment="1" applyProtection="1">
      <alignment horizontal="right"/>
    </xf>
    <xf numFmtId="164" fontId="5" fillId="0" borderId="5" xfId="0" applyNumberFormat="1" applyFont="1" applyFill="1" applyBorder="1"/>
    <xf numFmtId="0" fontId="5" fillId="0" borderId="8" xfId="0" applyFont="1" applyFill="1" applyBorder="1" applyProtection="1"/>
    <xf numFmtId="165" fontId="5" fillId="0" borderId="0" xfId="0" applyNumberFormat="1" applyFont="1" applyFill="1"/>
    <xf numFmtId="0" fontId="0" fillId="0" borderId="5" xfId="0" applyFill="1" applyBorder="1"/>
    <xf numFmtId="0" fontId="5" fillId="0" borderId="5" xfId="0" applyFont="1" applyFill="1" applyBorder="1"/>
    <xf numFmtId="164" fontId="5" fillId="0" borderId="0" xfId="0" applyNumberFormat="1" applyFont="1" applyFill="1" applyBorder="1"/>
    <xf numFmtId="0" fontId="0" fillId="0" borderId="9" xfId="0" applyFill="1" applyBorder="1" applyProtection="1"/>
    <xf numFmtId="0" fontId="0" fillId="0" borderId="10" xfId="0" applyFill="1" applyBorder="1" applyProtection="1"/>
    <xf numFmtId="0" fontId="0" fillId="0" borderId="10" xfId="0" applyFill="1" applyBorder="1" applyAlignment="1" applyProtection="1">
      <alignment horizontal="right"/>
    </xf>
    <xf numFmtId="9" fontId="5" fillId="0" borderId="1" xfId="0" applyNumberFormat="1" applyFont="1" applyFill="1" applyBorder="1" applyAlignment="1" applyProtection="1">
      <alignment horizontal="right"/>
    </xf>
    <xf numFmtId="0" fontId="6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right"/>
    </xf>
    <xf numFmtId="9" fontId="5" fillId="0" borderId="7" xfId="0" applyNumberFormat="1" applyFont="1" applyFill="1" applyBorder="1"/>
    <xf numFmtId="164" fontId="5" fillId="0" borderId="7" xfId="0" applyNumberFormat="1" applyFont="1" applyFill="1" applyBorder="1"/>
    <xf numFmtId="0" fontId="5" fillId="0" borderId="0" xfId="0" applyFont="1" applyFill="1" applyBorder="1"/>
    <xf numFmtId="0" fontId="5" fillId="0" borderId="7" xfId="0" applyFont="1" applyFill="1" applyBorder="1"/>
    <xf numFmtId="9" fontId="5" fillId="0" borderId="7" xfId="0" applyNumberFormat="1" applyFont="1" applyFill="1" applyBorder="1" applyAlignment="1">
      <alignment horizontal="right"/>
    </xf>
    <xf numFmtId="165" fontId="5" fillId="0" borderId="7" xfId="0" applyNumberFormat="1" applyFont="1" applyFill="1" applyBorder="1"/>
    <xf numFmtId="9" fontId="5" fillId="0" borderId="11" xfId="0" applyNumberFormat="1" applyFont="1" applyFill="1" applyBorder="1" applyAlignment="1" applyProtection="1">
      <alignment horizontal="right"/>
    </xf>
    <xf numFmtId="9" fontId="5" fillId="0" borderId="0" xfId="0" applyNumberFormat="1" applyFont="1" applyFill="1" applyBorder="1" applyAlignment="1">
      <alignment horizontal="right"/>
    </xf>
    <xf numFmtId="9" fontId="5" fillId="0" borderId="0" xfId="0" applyNumberFormat="1" applyFont="1" applyFill="1" applyBorder="1"/>
    <xf numFmtId="165" fontId="5" fillId="0" borderId="0" xfId="0" applyNumberFormat="1" applyFont="1" applyFill="1" applyBorder="1"/>
    <xf numFmtId="0" fontId="0" fillId="0" borderId="0" xfId="0" applyFill="1" applyBorder="1"/>
    <xf numFmtId="0" fontId="3" fillId="0" borderId="0" xfId="0" applyFont="1" applyFill="1" applyBorder="1" applyProtection="1"/>
    <xf numFmtId="0" fontId="4" fillId="0" borderId="12" xfId="0" applyFont="1" applyFill="1" applyBorder="1" applyAlignment="1" applyProtection="1">
      <alignment horizontal="right"/>
    </xf>
    <xf numFmtId="3" fontId="5" fillId="0" borderId="7" xfId="0" applyNumberFormat="1" applyFon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F7A4F-C877-457E-8E5C-86DCD600DAA7}">
  <sheetPr>
    <tabColor theme="3" tint="0.59999389629810485"/>
  </sheetPr>
  <dimension ref="B1:K43"/>
  <sheetViews>
    <sheetView tabSelected="1" view="pageBreakPreview" zoomScale="80" zoomScaleNormal="90" zoomScaleSheetLayoutView="80" workbookViewId="0">
      <selection activeCell="D3" sqref="D3"/>
    </sheetView>
  </sheetViews>
  <sheetFormatPr defaultRowHeight="10.199999999999999"/>
  <cols>
    <col min="1" max="2" width="3.85546875" style="5" customWidth="1"/>
    <col min="3" max="3" width="43.140625" style="5" customWidth="1"/>
    <col min="4" max="4" width="30.85546875" style="5" customWidth="1"/>
    <col min="5" max="9" width="12.85546875" style="5" customWidth="1"/>
    <col min="10" max="10" width="2.28515625" style="5" customWidth="1"/>
    <col min="11" max="11" width="3" style="5" customWidth="1"/>
    <col min="12" max="235" width="9.28515625" style="5"/>
    <col min="236" max="236" width="3.85546875" style="5" customWidth="1"/>
    <col min="237" max="237" width="44.28515625" style="5" customWidth="1"/>
    <col min="238" max="238" width="33.140625" style="5" customWidth="1"/>
    <col min="239" max="242" width="11.85546875" style="5" customWidth="1"/>
    <col min="243" max="243" width="11.28515625" style="5" customWidth="1"/>
    <col min="244" max="244" width="5.7109375" style="5" customWidth="1"/>
    <col min="245" max="245" width="3.85546875" style="5" customWidth="1"/>
    <col min="246" max="246" width="42" style="5" customWidth="1"/>
    <col min="247" max="247" width="33" style="5" customWidth="1"/>
    <col min="248" max="250" width="11.85546875" style="5" customWidth="1"/>
    <col min="251" max="251" width="11.7109375" style="5" customWidth="1"/>
    <col min="252" max="252" width="10" style="5" customWidth="1"/>
    <col min="253" max="253" width="9.28515625" style="5"/>
    <col min="254" max="254" width="15.7109375" style="5" bestFit="1" customWidth="1"/>
    <col min="255" max="491" width="9.28515625" style="5"/>
    <col min="492" max="492" width="3.85546875" style="5" customWidth="1"/>
    <col min="493" max="493" width="44.28515625" style="5" customWidth="1"/>
    <col min="494" max="494" width="33.140625" style="5" customWidth="1"/>
    <col min="495" max="498" width="11.85546875" style="5" customWidth="1"/>
    <col min="499" max="499" width="11.28515625" style="5" customWidth="1"/>
    <col min="500" max="500" width="5.7109375" style="5" customWidth="1"/>
    <col min="501" max="501" width="3.85546875" style="5" customWidth="1"/>
    <col min="502" max="502" width="42" style="5" customWidth="1"/>
    <col min="503" max="503" width="33" style="5" customWidth="1"/>
    <col min="504" max="506" width="11.85546875" style="5" customWidth="1"/>
    <col min="507" max="507" width="11.7109375" style="5" customWidth="1"/>
    <col min="508" max="508" width="10" style="5" customWidth="1"/>
    <col min="509" max="509" width="9.28515625" style="5"/>
    <col min="510" max="510" width="15.7109375" style="5" bestFit="1" customWidth="1"/>
    <col min="511" max="747" width="9.28515625" style="5"/>
    <col min="748" max="748" width="3.85546875" style="5" customWidth="1"/>
    <col min="749" max="749" width="44.28515625" style="5" customWidth="1"/>
    <col min="750" max="750" width="33.140625" style="5" customWidth="1"/>
    <col min="751" max="754" width="11.85546875" style="5" customWidth="1"/>
    <col min="755" max="755" width="11.28515625" style="5" customWidth="1"/>
    <col min="756" max="756" width="5.7109375" style="5" customWidth="1"/>
    <col min="757" max="757" width="3.85546875" style="5" customWidth="1"/>
    <col min="758" max="758" width="42" style="5" customWidth="1"/>
    <col min="759" max="759" width="33" style="5" customWidth="1"/>
    <col min="760" max="762" width="11.85546875" style="5" customWidth="1"/>
    <col min="763" max="763" width="11.7109375" style="5" customWidth="1"/>
    <col min="764" max="764" width="10" style="5" customWidth="1"/>
    <col min="765" max="765" width="9.28515625" style="5"/>
    <col min="766" max="766" width="15.7109375" style="5" bestFit="1" customWidth="1"/>
    <col min="767" max="1003" width="9.28515625" style="5"/>
    <col min="1004" max="1004" width="3.85546875" style="5" customWidth="1"/>
    <col min="1005" max="1005" width="44.28515625" style="5" customWidth="1"/>
    <col min="1006" max="1006" width="33.140625" style="5" customWidth="1"/>
    <col min="1007" max="1010" width="11.85546875" style="5" customWidth="1"/>
    <col min="1011" max="1011" width="11.28515625" style="5" customWidth="1"/>
    <col min="1012" max="1012" width="5.7109375" style="5" customWidth="1"/>
    <col min="1013" max="1013" width="3.85546875" style="5" customWidth="1"/>
    <col min="1014" max="1014" width="42" style="5" customWidth="1"/>
    <col min="1015" max="1015" width="33" style="5" customWidth="1"/>
    <col min="1016" max="1018" width="11.85546875" style="5" customWidth="1"/>
    <col min="1019" max="1019" width="11.7109375" style="5" customWidth="1"/>
    <col min="1020" max="1020" width="10" style="5" customWidth="1"/>
    <col min="1021" max="1021" width="9.28515625" style="5"/>
    <col min="1022" max="1022" width="15.7109375" style="5" bestFit="1" customWidth="1"/>
    <col min="1023" max="1259" width="9.28515625" style="5"/>
    <col min="1260" max="1260" width="3.85546875" style="5" customWidth="1"/>
    <col min="1261" max="1261" width="44.28515625" style="5" customWidth="1"/>
    <col min="1262" max="1262" width="33.140625" style="5" customWidth="1"/>
    <col min="1263" max="1266" width="11.85546875" style="5" customWidth="1"/>
    <col min="1267" max="1267" width="11.28515625" style="5" customWidth="1"/>
    <col min="1268" max="1268" width="5.7109375" style="5" customWidth="1"/>
    <col min="1269" max="1269" width="3.85546875" style="5" customWidth="1"/>
    <col min="1270" max="1270" width="42" style="5" customWidth="1"/>
    <col min="1271" max="1271" width="33" style="5" customWidth="1"/>
    <col min="1272" max="1274" width="11.85546875" style="5" customWidth="1"/>
    <col min="1275" max="1275" width="11.7109375" style="5" customWidth="1"/>
    <col min="1276" max="1276" width="10" style="5" customWidth="1"/>
    <col min="1277" max="1277" width="9.28515625" style="5"/>
    <col min="1278" max="1278" width="15.7109375" style="5" bestFit="1" customWidth="1"/>
    <col min="1279" max="1515" width="9.28515625" style="5"/>
    <col min="1516" max="1516" width="3.85546875" style="5" customWidth="1"/>
    <col min="1517" max="1517" width="44.28515625" style="5" customWidth="1"/>
    <col min="1518" max="1518" width="33.140625" style="5" customWidth="1"/>
    <col min="1519" max="1522" width="11.85546875" style="5" customWidth="1"/>
    <col min="1523" max="1523" width="11.28515625" style="5" customWidth="1"/>
    <col min="1524" max="1524" width="5.7109375" style="5" customWidth="1"/>
    <col min="1525" max="1525" width="3.85546875" style="5" customWidth="1"/>
    <col min="1526" max="1526" width="42" style="5" customWidth="1"/>
    <col min="1527" max="1527" width="33" style="5" customWidth="1"/>
    <col min="1528" max="1530" width="11.85546875" style="5" customWidth="1"/>
    <col min="1531" max="1531" width="11.7109375" style="5" customWidth="1"/>
    <col min="1532" max="1532" width="10" style="5" customWidth="1"/>
    <col min="1533" max="1533" width="9.28515625" style="5"/>
    <col min="1534" max="1534" width="15.7109375" style="5" bestFit="1" customWidth="1"/>
    <col min="1535" max="1771" width="9.28515625" style="5"/>
    <col min="1772" max="1772" width="3.85546875" style="5" customWidth="1"/>
    <col min="1773" max="1773" width="44.28515625" style="5" customWidth="1"/>
    <col min="1774" max="1774" width="33.140625" style="5" customWidth="1"/>
    <col min="1775" max="1778" width="11.85546875" style="5" customWidth="1"/>
    <col min="1779" max="1779" width="11.28515625" style="5" customWidth="1"/>
    <col min="1780" max="1780" width="5.7109375" style="5" customWidth="1"/>
    <col min="1781" max="1781" width="3.85546875" style="5" customWidth="1"/>
    <col min="1782" max="1782" width="42" style="5" customWidth="1"/>
    <col min="1783" max="1783" width="33" style="5" customWidth="1"/>
    <col min="1784" max="1786" width="11.85546875" style="5" customWidth="1"/>
    <col min="1787" max="1787" width="11.7109375" style="5" customWidth="1"/>
    <col min="1788" max="1788" width="10" style="5" customWidth="1"/>
    <col min="1789" max="1789" width="9.28515625" style="5"/>
    <col min="1790" max="1790" width="15.7109375" style="5" bestFit="1" customWidth="1"/>
    <col min="1791" max="2027" width="9.28515625" style="5"/>
    <col min="2028" max="2028" width="3.85546875" style="5" customWidth="1"/>
    <col min="2029" max="2029" width="44.28515625" style="5" customWidth="1"/>
    <col min="2030" max="2030" width="33.140625" style="5" customWidth="1"/>
    <col min="2031" max="2034" width="11.85546875" style="5" customWidth="1"/>
    <col min="2035" max="2035" width="11.28515625" style="5" customWidth="1"/>
    <col min="2036" max="2036" width="5.7109375" style="5" customWidth="1"/>
    <col min="2037" max="2037" width="3.85546875" style="5" customWidth="1"/>
    <col min="2038" max="2038" width="42" style="5" customWidth="1"/>
    <col min="2039" max="2039" width="33" style="5" customWidth="1"/>
    <col min="2040" max="2042" width="11.85546875" style="5" customWidth="1"/>
    <col min="2043" max="2043" width="11.7109375" style="5" customWidth="1"/>
    <col min="2044" max="2044" width="10" style="5" customWidth="1"/>
    <col min="2045" max="2045" width="9.28515625" style="5"/>
    <col min="2046" max="2046" width="15.7109375" style="5" bestFit="1" customWidth="1"/>
    <col min="2047" max="2283" width="9.28515625" style="5"/>
    <col min="2284" max="2284" width="3.85546875" style="5" customWidth="1"/>
    <col min="2285" max="2285" width="44.28515625" style="5" customWidth="1"/>
    <col min="2286" max="2286" width="33.140625" style="5" customWidth="1"/>
    <col min="2287" max="2290" width="11.85546875" style="5" customWidth="1"/>
    <col min="2291" max="2291" width="11.28515625" style="5" customWidth="1"/>
    <col min="2292" max="2292" width="5.7109375" style="5" customWidth="1"/>
    <col min="2293" max="2293" width="3.85546875" style="5" customWidth="1"/>
    <col min="2294" max="2294" width="42" style="5" customWidth="1"/>
    <col min="2295" max="2295" width="33" style="5" customWidth="1"/>
    <col min="2296" max="2298" width="11.85546875" style="5" customWidth="1"/>
    <col min="2299" max="2299" width="11.7109375" style="5" customWidth="1"/>
    <col min="2300" max="2300" width="10" style="5" customWidth="1"/>
    <col min="2301" max="2301" width="9.28515625" style="5"/>
    <col min="2302" max="2302" width="15.7109375" style="5" bestFit="1" customWidth="1"/>
    <col min="2303" max="2539" width="9.28515625" style="5"/>
    <col min="2540" max="2540" width="3.85546875" style="5" customWidth="1"/>
    <col min="2541" max="2541" width="44.28515625" style="5" customWidth="1"/>
    <col min="2542" max="2542" width="33.140625" style="5" customWidth="1"/>
    <col min="2543" max="2546" width="11.85546875" style="5" customWidth="1"/>
    <col min="2547" max="2547" width="11.28515625" style="5" customWidth="1"/>
    <col min="2548" max="2548" width="5.7109375" style="5" customWidth="1"/>
    <col min="2549" max="2549" width="3.85546875" style="5" customWidth="1"/>
    <col min="2550" max="2550" width="42" style="5" customWidth="1"/>
    <col min="2551" max="2551" width="33" style="5" customWidth="1"/>
    <col min="2552" max="2554" width="11.85546875" style="5" customWidth="1"/>
    <col min="2555" max="2555" width="11.7109375" style="5" customWidth="1"/>
    <col min="2556" max="2556" width="10" style="5" customWidth="1"/>
    <col min="2557" max="2557" width="9.28515625" style="5"/>
    <col min="2558" max="2558" width="15.7109375" style="5" bestFit="1" customWidth="1"/>
    <col min="2559" max="2795" width="9.28515625" style="5"/>
    <col min="2796" max="2796" width="3.85546875" style="5" customWidth="1"/>
    <col min="2797" max="2797" width="44.28515625" style="5" customWidth="1"/>
    <col min="2798" max="2798" width="33.140625" style="5" customWidth="1"/>
    <col min="2799" max="2802" width="11.85546875" style="5" customWidth="1"/>
    <col min="2803" max="2803" width="11.28515625" style="5" customWidth="1"/>
    <col min="2804" max="2804" width="5.7109375" style="5" customWidth="1"/>
    <col min="2805" max="2805" width="3.85546875" style="5" customWidth="1"/>
    <col min="2806" max="2806" width="42" style="5" customWidth="1"/>
    <col min="2807" max="2807" width="33" style="5" customWidth="1"/>
    <col min="2808" max="2810" width="11.85546875" style="5" customWidth="1"/>
    <col min="2811" max="2811" width="11.7109375" style="5" customWidth="1"/>
    <col min="2812" max="2812" width="10" style="5" customWidth="1"/>
    <col min="2813" max="2813" width="9.28515625" style="5"/>
    <col min="2814" max="2814" width="15.7109375" style="5" bestFit="1" customWidth="1"/>
    <col min="2815" max="3051" width="9.28515625" style="5"/>
    <col min="3052" max="3052" width="3.85546875" style="5" customWidth="1"/>
    <col min="3053" max="3053" width="44.28515625" style="5" customWidth="1"/>
    <col min="3054" max="3054" width="33.140625" style="5" customWidth="1"/>
    <col min="3055" max="3058" width="11.85546875" style="5" customWidth="1"/>
    <col min="3059" max="3059" width="11.28515625" style="5" customWidth="1"/>
    <col min="3060" max="3060" width="5.7109375" style="5" customWidth="1"/>
    <col min="3061" max="3061" width="3.85546875" style="5" customWidth="1"/>
    <col min="3062" max="3062" width="42" style="5" customWidth="1"/>
    <col min="3063" max="3063" width="33" style="5" customWidth="1"/>
    <col min="3064" max="3066" width="11.85546875" style="5" customWidth="1"/>
    <col min="3067" max="3067" width="11.7109375" style="5" customWidth="1"/>
    <col min="3068" max="3068" width="10" style="5" customWidth="1"/>
    <col min="3069" max="3069" width="9.28515625" style="5"/>
    <col min="3070" max="3070" width="15.7109375" style="5" bestFit="1" customWidth="1"/>
    <col min="3071" max="3307" width="9.28515625" style="5"/>
    <col min="3308" max="3308" width="3.85546875" style="5" customWidth="1"/>
    <col min="3309" max="3309" width="44.28515625" style="5" customWidth="1"/>
    <col min="3310" max="3310" width="33.140625" style="5" customWidth="1"/>
    <col min="3311" max="3314" width="11.85546875" style="5" customWidth="1"/>
    <col min="3315" max="3315" width="11.28515625" style="5" customWidth="1"/>
    <col min="3316" max="3316" width="5.7109375" style="5" customWidth="1"/>
    <col min="3317" max="3317" width="3.85546875" style="5" customWidth="1"/>
    <col min="3318" max="3318" width="42" style="5" customWidth="1"/>
    <col min="3319" max="3319" width="33" style="5" customWidth="1"/>
    <col min="3320" max="3322" width="11.85546875" style="5" customWidth="1"/>
    <col min="3323" max="3323" width="11.7109375" style="5" customWidth="1"/>
    <col min="3324" max="3324" width="10" style="5" customWidth="1"/>
    <col min="3325" max="3325" width="9.28515625" style="5"/>
    <col min="3326" max="3326" width="15.7109375" style="5" bestFit="1" customWidth="1"/>
    <col min="3327" max="3563" width="9.28515625" style="5"/>
    <col min="3564" max="3564" width="3.85546875" style="5" customWidth="1"/>
    <col min="3565" max="3565" width="44.28515625" style="5" customWidth="1"/>
    <col min="3566" max="3566" width="33.140625" style="5" customWidth="1"/>
    <col min="3567" max="3570" width="11.85546875" style="5" customWidth="1"/>
    <col min="3571" max="3571" width="11.28515625" style="5" customWidth="1"/>
    <col min="3572" max="3572" width="5.7109375" style="5" customWidth="1"/>
    <col min="3573" max="3573" width="3.85546875" style="5" customWidth="1"/>
    <col min="3574" max="3574" width="42" style="5" customWidth="1"/>
    <col min="3575" max="3575" width="33" style="5" customWidth="1"/>
    <col min="3576" max="3578" width="11.85546875" style="5" customWidth="1"/>
    <col min="3579" max="3579" width="11.7109375" style="5" customWidth="1"/>
    <col min="3580" max="3580" width="10" style="5" customWidth="1"/>
    <col min="3581" max="3581" width="9.28515625" style="5"/>
    <col min="3582" max="3582" width="15.7109375" style="5" bestFit="1" customWidth="1"/>
    <col min="3583" max="3819" width="9.28515625" style="5"/>
    <col min="3820" max="3820" width="3.85546875" style="5" customWidth="1"/>
    <col min="3821" max="3821" width="44.28515625" style="5" customWidth="1"/>
    <col min="3822" max="3822" width="33.140625" style="5" customWidth="1"/>
    <col min="3823" max="3826" width="11.85546875" style="5" customWidth="1"/>
    <col min="3827" max="3827" width="11.28515625" style="5" customWidth="1"/>
    <col min="3828" max="3828" width="5.7109375" style="5" customWidth="1"/>
    <col min="3829" max="3829" width="3.85546875" style="5" customWidth="1"/>
    <col min="3830" max="3830" width="42" style="5" customWidth="1"/>
    <col min="3831" max="3831" width="33" style="5" customWidth="1"/>
    <col min="3832" max="3834" width="11.85546875" style="5" customWidth="1"/>
    <col min="3835" max="3835" width="11.7109375" style="5" customWidth="1"/>
    <col min="3836" max="3836" width="10" style="5" customWidth="1"/>
    <col min="3837" max="3837" width="9.28515625" style="5"/>
    <col min="3838" max="3838" width="15.7109375" style="5" bestFit="1" customWidth="1"/>
    <col min="3839" max="4075" width="9.28515625" style="5"/>
    <col min="4076" max="4076" width="3.85546875" style="5" customWidth="1"/>
    <col min="4077" max="4077" width="44.28515625" style="5" customWidth="1"/>
    <col min="4078" max="4078" width="33.140625" style="5" customWidth="1"/>
    <col min="4079" max="4082" width="11.85546875" style="5" customWidth="1"/>
    <col min="4083" max="4083" width="11.28515625" style="5" customWidth="1"/>
    <col min="4084" max="4084" width="5.7109375" style="5" customWidth="1"/>
    <col min="4085" max="4085" width="3.85546875" style="5" customWidth="1"/>
    <col min="4086" max="4086" width="42" style="5" customWidth="1"/>
    <col min="4087" max="4087" width="33" style="5" customWidth="1"/>
    <col min="4088" max="4090" width="11.85546875" style="5" customWidth="1"/>
    <col min="4091" max="4091" width="11.7109375" style="5" customWidth="1"/>
    <col min="4092" max="4092" width="10" style="5" customWidth="1"/>
    <col min="4093" max="4093" width="9.28515625" style="5"/>
    <col min="4094" max="4094" width="15.7109375" style="5" bestFit="1" customWidth="1"/>
    <col min="4095" max="4331" width="9.28515625" style="5"/>
    <col min="4332" max="4332" width="3.85546875" style="5" customWidth="1"/>
    <col min="4333" max="4333" width="44.28515625" style="5" customWidth="1"/>
    <col min="4334" max="4334" width="33.140625" style="5" customWidth="1"/>
    <col min="4335" max="4338" width="11.85546875" style="5" customWidth="1"/>
    <col min="4339" max="4339" width="11.28515625" style="5" customWidth="1"/>
    <col min="4340" max="4340" width="5.7109375" style="5" customWidth="1"/>
    <col min="4341" max="4341" width="3.85546875" style="5" customWidth="1"/>
    <col min="4342" max="4342" width="42" style="5" customWidth="1"/>
    <col min="4343" max="4343" width="33" style="5" customWidth="1"/>
    <col min="4344" max="4346" width="11.85546875" style="5" customWidth="1"/>
    <col min="4347" max="4347" width="11.7109375" style="5" customWidth="1"/>
    <col min="4348" max="4348" width="10" style="5" customWidth="1"/>
    <col min="4349" max="4349" width="9.28515625" style="5"/>
    <col min="4350" max="4350" width="15.7109375" style="5" bestFit="1" customWidth="1"/>
    <col min="4351" max="4587" width="9.28515625" style="5"/>
    <col min="4588" max="4588" width="3.85546875" style="5" customWidth="1"/>
    <col min="4589" max="4589" width="44.28515625" style="5" customWidth="1"/>
    <col min="4590" max="4590" width="33.140625" style="5" customWidth="1"/>
    <col min="4591" max="4594" width="11.85546875" style="5" customWidth="1"/>
    <col min="4595" max="4595" width="11.28515625" style="5" customWidth="1"/>
    <col min="4596" max="4596" width="5.7109375" style="5" customWidth="1"/>
    <col min="4597" max="4597" width="3.85546875" style="5" customWidth="1"/>
    <col min="4598" max="4598" width="42" style="5" customWidth="1"/>
    <col min="4599" max="4599" width="33" style="5" customWidth="1"/>
    <col min="4600" max="4602" width="11.85546875" style="5" customWidth="1"/>
    <col min="4603" max="4603" width="11.7109375" style="5" customWidth="1"/>
    <col min="4604" max="4604" width="10" style="5" customWidth="1"/>
    <col min="4605" max="4605" width="9.28515625" style="5"/>
    <col min="4606" max="4606" width="15.7109375" style="5" bestFit="1" customWidth="1"/>
    <col min="4607" max="4843" width="9.28515625" style="5"/>
    <col min="4844" max="4844" width="3.85546875" style="5" customWidth="1"/>
    <col min="4845" max="4845" width="44.28515625" style="5" customWidth="1"/>
    <col min="4846" max="4846" width="33.140625" style="5" customWidth="1"/>
    <col min="4847" max="4850" width="11.85546875" style="5" customWidth="1"/>
    <col min="4851" max="4851" width="11.28515625" style="5" customWidth="1"/>
    <col min="4852" max="4852" width="5.7109375" style="5" customWidth="1"/>
    <col min="4853" max="4853" width="3.85546875" style="5" customWidth="1"/>
    <col min="4854" max="4854" width="42" style="5" customWidth="1"/>
    <col min="4855" max="4855" width="33" style="5" customWidth="1"/>
    <col min="4856" max="4858" width="11.85546875" style="5" customWidth="1"/>
    <col min="4859" max="4859" width="11.7109375" style="5" customWidth="1"/>
    <col min="4860" max="4860" width="10" style="5" customWidth="1"/>
    <col min="4861" max="4861" width="9.28515625" style="5"/>
    <col min="4862" max="4862" width="15.7109375" style="5" bestFit="1" customWidth="1"/>
    <col min="4863" max="5099" width="9.28515625" style="5"/>
    <col min="5100" max="5100" width="3.85546875" style="5" customWidth="1"/>
    <col min="5101" max="5101" width="44.28515625" style="5" customWidth="1"/>
    <col min="5102" max="5102" width="33.140625" style="5" customWidth="1"/>
    <col min="5103" max="5106" width="11.85546875" style="5" customWidth="1"/>
    <col min="5107" max="5107" width="11.28515625" style="5" customWidth="1"/>
    <col min="5108" max="5108" width="5.7109375" style="5" customWidth="1"/>
    <col min="5109" max="5109" width="3.85546875" style="5" customWidth="1"/>
    <col min="5110" max="5110" width="42" style="5" customWidth="1"/>
    <col min="5111" max="5111" width="33" style="5" customWidth="1"/>
    <col min="5112" max="5114" width="11.85546875" style="5" customWidth="1"/>
    <col min="5115" max="5115" width="11.7109375" style="5" customWidth="1"/>
    <col min="5116" max="5116" width="10" style="5" customWidth="1"/>
    <col min="5117" max="5117" width="9.28515625" style="5"/>
    <col min="5118" max="5118" width="15.7109375" style="5" bestFit="1" customWidth="1"/>
    <col min="5119" max="5355" width="9.28515625" style="5"/>
    <col min="5356" max="5356" width="3.85546875" style="5" customWidth="1"/>
    <col min="5357" max="5357" width="44.28515625" style="5" customWidth="1"/>
    <col min="5358" max="5358" width="33.140625" style="5" customWidth="1"/>
    <col min="5359" max="5362" width="11.85546875" style="5" customWidth="1"/>
    <col min="5363" max="5363" width="11.28515625" style="5" customWidth="1"/>
    <col min="5364" max="5364" width="5.7109375" style="5" customWidth="1"/>
    <col min="5365" max="5365" width="3.85546875" style="5" customWidth="1"/>
    <col min="5366" max="5366" width="42" style="5" customWidth="1"/>
    <col min="5367" max="5367" width="33" style="5" customWidth="1"/>
    <col min="5368" max="5370" width="11.85546875" style="5" customWidth="1"/>
    <col min="5371" max="5371" width="11.7109375" style="5" customWidth="1"/>
    <col min="5372" max="5372" width="10" style="5" customWidth="1"/>
    <col min="5373" max="5373" width="9.28515625" style="5"/>
    <col min="5374" max="5374" width="15.7109375" style="5" bestFit="1" customWidth="1"/>
    <col min="5375" max="5611" width="9.28515625" style="5"/>
    <col min="5612" max="5612" width="3.85546875" style="5" customWidth="1"/>
    <col min="5613" max="5613" width="44.28515625" style="5" customWidth="1"/>
    <col min="5614" max="5614" width="33.140625" style="5" customWidth="1"/>
    <col min="5615" max="5618" width="11.85546875" style="5" customWidth="1"/>
    <col min="5619" max="5619" width="11.28515625" style="5" customWidth="1"/>
    <col min="5620" max="5620" width="5.7109375" style="5" customWidth="1"/>
    <col min="5621" max="5621" width="3.85546875" style="5" customWidth="1"/>
    <col min="5622" max="5622" width="42" style="5" customWidth="1"/>
    <col min="5623" max="5623" width="33" style="5" customWidth="1"/>
    <col min="5624" max="5626" width="11.85546875" style="5" customWidth="1"/>
    <col min="5627" max="5627" width="11.7109375" style="5" customWidth="1"/>
    <col min="5628" max="5628" width="10" style="5" customWidth="1"/>
    <col min="5629" max="5629" width="9.28515625" style="5"/>
    <col min="5630" max="5630" width="15.7109375" style="5" bestFit="1" customWidth="1"/>
    <col min="5631" max="5867" width="9.28515625" style="5"/>
    <col min="5868" max="5868" width="3.85546875" style="5" customWidth="1"/>
    <col min="5869" max="5869" width="44.28515625" style="5" customWidth="1"/>
    <col min="5870" max="5870" width="33.140625" style="5" customWidth="1"/>
    <col min="5871" max="5874" width="11.85546875" style="5" customWidth="1"/>
    <col min="5875" max="5875" width="11.28515625" style="5" customWidth="1"/>
    <col min="5876" max="5876" width="5.7109375" style="5" customWidth="1"/>
    <col min="5877" max="5877" width="3.85546875" style="5" customWidth="1"/>
    <col min="5878" max="5878" width="42" style="5" customWidth="1"/>
    <col min="5879" max="5879" width="33" style="5" customWidth="1"/>
    <col min="5880" max="5882" width="11.85546875" style="5" customWidth="1"/>
    <col min="5883" max="5883" width="11.7109375" style="5" customWidth="1"/>
    <col min="5884" max="5884" width="10" style="5" customWidth="1"/>
    <col min="5885" max="5885" width="9.28515625" style="5"/>
    <col min="5886" max="5886" width="15.7109375" style="5" bestFit="1" customWidth="1"/>
    <col min="5887" max="6123" width="9.28515625" style="5"/>
    <col min="6124" max="6124" width="3.85546875" style="5" customWidth="1"/>
    <col min="6125" max="6125" width="44.28515625" style="5" customWidth="1"/>
    <col min="6126" max="6126" width="33.140625" style="5" customWidth="1"/>
    <col min="6127" max="6130" width="11.85546875" style="5" customWidth="1"/>
    <col min="6131" max="6131" width="11.28515625" style="5" customWidth="1"/>
    <col min="6132" max="6132" width="5.7109375" style="5" customWidth="1"/>
    <col min="6133" max="6133" width="3.85546875" style="5" customWidth="1"/>
    <col min="6134" max="6134" width="42" style="5" customWidth="1"/>
    <col min="6135" max="6135" width="33" style="5" customWidth="1"/>
    <col min="6136" max="6138" width="11.85546875" style="5" customWidth="1"/>
    <col min="6139" max="6139" width="11.7109375" style="5" customWidth="1"/>
    <col min="6140" max="6140" width="10" style="5" customWidth="1"/>
    <col min="6141" max="6141" width="9.28515625" style="5"/>
    <col min="6142" max="6142" width="15.7109375" style="5" bestFit="1" customWidth="1"/>
    <col min="6143" max="6379" width="9.28515625" style="5"/>
    <col min="6380" max="6380" width="3.85546875" style="5" customWidth="1"/>
    <col min="6381" max="6381" width="44.28515625" style="5" customWidth="1"/>
    <col min="6382" max="6382" width="33.140625" style="5" customWidth="1"/>
    <col min="6383" max="6386" width="11.85546875" style="5" customWidth="1"/>
    <col min="6387" max="6387" width="11.28515625" style="5" customWidth="1"/>
    <col min="6388" max="6388" width="5.7109375" style="5" customWidth="1"/>
    <col min="6389" max="6389" width="3.85546875" style="5" customWidth="1"/>
    <col min="6390" max="6390" width="42" style="5" customWidth="1"/>
    <col min="6391" max="6391" width="33" style="5" customWidth="1"/>
    <col min="6392" max="6394" width="11.85546875" style="5" customWidth="1"/>
    <col min="6395" max="6395" width="11.7109375" style="5" customWidth="1"/>
    <col min="6396" max="6396" width="10" style="5" customWidth="1"/>
    <col min="6397" max="6397" width="9.28515625" style="5"/>
    <col min="6398" max="6398" width="15.7109375" style="5" bestFit="1" customWidth="1"/>
    <col min="6399" max="6635" width="9.28515625" style="5"/>
    <col min="6636" max="6636" width="3.85546875" style="5" customWidth="1"/>
    <col min="6637" max="6637" width="44.28515625" style="5" customWidth="1"/>
    <col min="6638" max="6638" width="33.140625" style="5" customWidth="1"/>
    <col min="6639" max="6642" width="11.85546875" style="5" customWidth="1"/>
    <col min="6643" max="6643" width="11.28515625" style="5" customWidth="1"/>
    <col min="6644" max="6644" width="5.7109375" style="5" customWidth="1"/>
    <col min="6645" max="6645" width="3.85546875" style="5" customWidth="1"/>
    <col min="6646" max="6646" width="42" style="5" customWidth="1"/>
    <col min="6647" max="6647" width="33" style="5" customWidth="1"/>
    <col min="6648" max="6650" width="11.85546875" style="5" customWidth="1"/>
    <col min="6651" max="6651" width="11.7109375" style="5" customWidth="1"/>
    <col min="6652" max="6652" width="10" style="5" customWidth="1"/>
    <col min="6653" max="6653" width="9.28515625" style="5"/>
    <col min="6654" max="6654" width="15.7109375" style="5" bestFit="1" customWidth="1"/>
    <col min="6655" max="6891" width="9.28515625" style="5"/>
    <col min="6892" max="6892" width="3.85546875" style="5" customWidth="1"/>
    <col min="6893" max="6893" width="44.28515625" style="5" customWidth="1"/>
    <col min="6894" max="6894" width="33.140625" style="5" customWidth="1"/>
    <col min="6895" max="6898" width="11.85546875" style="5" customWidth="1"/>
    <col min="6899" max="6899" width="11.28515625" style="5" customWidth="1"/>
    <col min="6900" max="6900" width="5.7109375" style="5" customWidth="1"/>
    <col min="6901" max="6901" width="3.85546875" style="5" customWidth="1"/>
    <col min="6902" max="6902" width="42" style="5" customWidth="1"/>
    <col min="6903" max="6903" width="33" style="5" customWidth="1"/>
    <col min="6904" max="6906" width="11.85546875" style="5" customWidth="1"/>
    <col min="6907" max="6907" width="11.7109375" style="5" customWidth="1"/>
    <col min="6908" max="6908" width="10" style="5" customWidth="1"/>
    <col min="6909" max="6909" width="9.28515625" style="5"/>
    <col min="6910" max="6910" width="15.7109375" style="5" bestFit="1" customWidth="1"/>
    <col min="6911" max="7147" width="9.28515625" style="5"/>
    <col min="7148" max="7148" width="3.85546875" style="5" customWidth="1"/>
    <col min="7149" max="7149" width="44.28515625" style="5" customWidth="1"/>
    <col min="7150" max="7150" width="33.140625" style="5" customWidth="1"/>
    <col min="7151" max="7154" width="11.85546875" style="5" customWidth="1"/>
    <col min="7155" max="7155" width="11.28515625" style="5" customWidth="1"/>
    <col min="7156" max="7156" width="5.7109375" style="5" customWidth="1"/>
    <col min="7157" max="7157" width="3.85546875" style="5" customWidth="1"/>
    <col min="7158" max="7158" width="42" style="5" customWidth="1"/>
    <col min="7159" max="7159" width="33" style="5" customWidth="1"/>
    <col min="7160" max="7162" width="11.85546875" style="5" customWidth="1"/>
    <col min="7163" max="7163" width="11.7109375" style="5" customWidth="1"/>
    <col min="7164" max="7164" width="10" style="5" customWidth="1"/>
    <col min="7165" max="7165" width="9.28515625" style="5"/>
    <col min="7166" max="7166" width="15.7109375" style="5" bestFit="1" customWidth="1"/>
    <col min="7167" max="7403" width="9.28515625" style="5"/>
    <col min="7404" max="7404" width="3.85546875" style="5" customWidth="1"/>
    <col min="7405" max="7405" width="44.28515625" style="5" customWidth="1"/>
    <col min="7406" max="7406" width="33.140625" style="5" customWidth="1"/>
    <col min="7407" max="7410" width="11.85546875" style="5" customWidth="1"/>
    <col min="7411" max="7411" width="11.28515625" style="5" customWidth="1"/>
    <col min="7412" max="7412" width="5.7109375" style="5" customWidth="1"/>
    <col min="7413" max="7413" width="3.85546875" style="5" customWidth="1"/>
    <col min="7414" max="7414" width="42" style="5" customWidth="1"/>
    <col min="7415" max="7415" width="33" style="5" customWidth="1"/>
    <col min="7416" max="7418" width="11.85546875" style="5" customWidth="1"/>
    <col min="7419" max="7419" width="11.7109375" style="5" customWidth="1"/>
    <col min="7420" max="7420" width="10" style="5" customWidth="1"/>
    <col min="7421" max="7421" width="9.28515625" style="5"/>
    <col min="7422" max="7422" width="15.7109375" style="5" bestFit="1" customWidth="1"/>
    <col min="7423" max="7659" width="9.28515625" style="5"/>
    <col min="7660" max="7660" width="3.85546875" style="5" customWidth="1"/>
    <col min="7661" max="7661" width="44.28515625" style="5" customWidth="1"/>
    <col min="7662" max="7662" width="33.140625" style="5" customWidth="1"/>
    <col min="7663" max="7666" width="11.85546875" style="5" customWidth="1"/>
    <col min="7667" max="7667" width="11.28515625" style="5" customWidth="1"/>
    <col min="7668" max="7668" width="5.7109375" style="5" customWidth="1"/>
    <col min="7669" max="7669" width="3.85546875" style="5" customWidth="1"/>
    <col min="7670" max="7670" width="42" style="5" customWidth="1"/>
    <col min="7671" max="7671" width="33" style="5" customWidth="1"/>
    <col min="7672" max="7674" width="11.85546875" style="5" customWidth="1"/>
    <col min="7675" max="7675" width="11.7109375" style="5" customWidth="1"/>
    <col min="7676" max="7676" width="10" style="5" customWidth="1"/>
    <col min="7677" max="7677" width="9.28515625" style="5"/>
    <col min="7678" max="7678" width="15.7109375" style="5" bestFit="1" customWidth="1"/>
    <col min="7679" max="7915" width="9.28515625" style="5"/>
    <col min="7916" max="7916" width="3.85546875" style="5" customWidth="1"/>
    <col min="7917" max="7917" width="44.28515625" style="5" customWidth="1"/>
    <col min="7918" max="7918" width="33.140625" style="5" customWidth="1"/>
    <col min="7919" max="7922" width="11.85546875" style="5" customWidth="1"/>
    <col min="7923" max="7923" width="11.28515625" style="5" customWidth="1"/>
    <col min="7924" max="7924" width="5.7109375" style="5" customWidth="1"/>
    <col min="7925" max="7925" width="3.85546875" style="5" customWidth="1"/>
    <col min="7926" max="7926" width="42" style="5" customWidth="1"/>
    <col min="7927" max="7927" width="33" style="5" customWidth="1"/>
    <col min="7928" max="7930" width="11.85546875" style="5" customWidth="1"/>
    <col min="7931" max="7931" width="11.7109375" style="5" customWidth="1"/>
    <col min="7932" max="7932" width="10" style="5" customWidth="1"/>
    <col min="7933" max="7933" width="9.28515625" style="5"/>
    <col min="7934" max="7934" width="15.7109375" style="5" bestFit="1" customWidth="1"/>
    <col min="7935" max="8171" width="9.28515625" style="5"/>
    <col min="8172" max="8172" width="3.85546875" style="5" customWidth="1"/>
    <col min="8173" max="8173" width="44.28515625" style="5" customWidth="1"/>
    <col min="8174" max="8174" width="33.140625" style="5" customWidth="1"/>
    <col min="8175" max="8178" width="11.85546875" style="5" customWidth="1"/>
    <col min="8179" max="8179" width="11.28515625" style="5" customWidth="1"/>
    <col min="8180" max="8180" width="5.7109375" style="5" customWidth="1"/>
    <col min="8181" max="8181" width="3.85546875" style="5" customWidth="1"/>
    <col min="8182" max="8182" width="42" style="5" customWidth="1"/>
    <col min="8183" max="8183" width="33" style="5" customWidth="1"/>
    <col min="8184" max="8186" width="11.85546875" style="5" customWidth="1"/>
    <col min="8187" max="8187" width="11.7109375" style="5" customWidth="1"/>
    <col min="8188" max="8188" width="10" style="5" customWidth="1"/>
    <col min="8189" max="8189" width="9.28515625" style="5"/>
    <col min="8190" max="8190" width="15.7109375" style="5" bestFit="1" customWidth="1"/>
    <col min="8191" max="8427" width="9.28515625" style="5"/>
    <col min="8428" max="8428" width="3.85546875" style="5" customWidth="1"/>
    <col min="8429" max="8429" width="44.28515625" style="5" customWidth="1"/>
    <col min="8430" max="8430" width="33.140625" style="5" customWidth="1"/>
    <col min="8431" max="8434" width="11.85546875" style="5" customWidth="1"/>
    <col min="8435" max="8435" width="11.28515625" style="5" customWidth="1"/>
    <col min="8436" max="8436" width="5.7109375" style="5" customWidth="1"/>
    <col min="8437" max="8437" width="3.85546875" style="5" customWidth="1"/>
    <col min="8438" max="8438" width="42" style="5" customWidth="1"/>
    <col min="8439" max="8439" width="33" style="5" customWidth="1"/>
    <col min="8440" max="8442" width="11.85546875" style="5" customWidth="1"/>
    <col min="8443" max="8443" width="11.7109375" style="5" customWidth="1"/>
    <col min="8444" max="8444" width="10" style="5" customWidth="1"/>
    <col min="8445" max="8445" width="9.28515625" style="5"/>
    <col min="8446" max="8446" width="15.7109375" style="5" bestFit="1" customWidth="1"/>
    <col min="8447" max="8683" width="9.28515625" style="5"/>
    <col min="8684" max="8684" width="3.85546875" style="5" customWidth="1"/>
    <col min="8685" max="8685" width="44.28515625" style="5" customWidth="1"/>
    <col min="8686" max="8686" width="33.140625" style="5" customWidth="1"/>
    <col min="8687" max="8690" width="11.85546875" style="5" customWidth="1"/>
    <col min="8691" max="8691" width="11.28515625" style="5" customWidth="1"/>
    <col min="8692" max="8692" width="5.7109375" style="5" customWidth="1"/>
    <col min="8693" max="8693" width="3.85546875" style="5" customWidth="1"/>
    <col min="8694" max="8694" width="42" style="5" customWidth="1"/>
    <col min="8695" max="8695" width="33" style="5" customWidth="1"/>
    <col min="8696" max="8698" width="11.85546875" style="5" customWidth="1"/>
    <col min="8699" max="8699" width="11.7109375" style="5" customWidth="1"/>
    <col min="8700" max="8700" width="10" style="5" customWidth="1"/>
    <col min="8701" max="8701" width="9.28515625" style="5"/>
    <col min="8702" max="8702" width="15.7109375" style="5" bestFit="1" customWidth="1"/>
    <col min="8703" max="8939" width="9.28515625" style="5"/>
    <col min="8940" max="8940" width="3.85546875" style="5" customWidth="1"/>
    <col min="8941" max="8941" width="44.28515625" style="5" customWidth="1"/>
    <col min="8942" max="8942" width="33.140625" style="5" customWidth="1"/>
    <col min="8943" max="8946" width="11.85546875" style="5" customWidth="1"/>
    <col min="8947" max="8947" width="11.28515625" style="5" customWidth="1"/>
    <col min="8948" max="8948" width="5.7109375" style="5" customWidth="1"/>
    <col min="8949" max="8949" width="3.85546875" style="5" customWidth="1"/>
    <col min="8950" max="8950" width="42" style="5" customWidth="1"/>
    <col min="8951" max="8951" width="33" style="5" customWidth="1"/>
    <col min="8952" max="8954" width="11.85546875" style="5" customWidth="1"/>
    <col min="8955" max="8955" width="11.7109375" style="5" customWidth="1"/>
    <col min="8956" max="8956" width="10" style="5" customWidth="1"/>
    <col min="8957" max="8957" width="9.28515625" style="5"/>
    <col min="8958" max="8958" width="15.7109375" style="5" bestFit="1" customWidth="1"/>
    <col min="8959" max="9195" width="9.28515625" style="5"/>
    <col min="9196" max="9196" width="3.85546875" style="5" customWidth="1"/>
    <col min="9197" max="9197" width="44.28515625" style="5" customWidth="1"/>
    <col min="9198" max="9198" width="33.140625" style="5" customWidth="1"/>
    <col min="9199" max="9202" width="11.85546875" style="5" customWidth="1"/>
    <col min="9203" max="9203" width="11.28515625" style="5" customWidth="1"/>
    <col min="9204" max="9204" width="5.7109375" style="5" customWidth="1"/>
    <col min="9205" max="9205" width="3.85546875" style="5" customWidth="1"/>
    <col min="9206" max="9206" width="42" style="5" customWidth="1"/>
    <col min="9207" max="9207" width="33" style="5" customWidth="1"/>
    <col min="9208" max="9210" width="11.85546875" style="5" customWidth="1"/>
    <col min="9211" max="9211" width="11.7109375" style="5" customWidth="1"/>
    <col min="9212" max="9212" width="10" style="5" customWidth="1"/>
    <col min="9213" max="9213" width="9.28515625" style="5"/>
    <col min="9214" max="9214" width="15.7109375" style="5" bestFit="1" customWidth="1"/>
    <col min="9215" max="9451" width="9.28515625" style="5"/>
    <col min="9452" max="9452" width="3.85546875" style="5" customWidth="1"/>
    <col min="9453" max="9453" width="44.28515625" style="5" customWidth="1"/>
    <col min="9454" max="9454" width="33.140625" style="5" customWidth="1"/>
    <col min="9455" max="9458" width="11.85546875" style="5" customWidth="1"/>
    <col min="9459" max="9459" width="11.28515625" style="5" customWidth="1"/>
    <col min="9460" max="9460" width="5.7109375" style="5" customWidth="1"/>
    <col min="9461" max="9461" width="3.85546875" style="5" customWidth="1"/>
    <col min="9462" max="9462" width="42" style="5" customWidth="1"/>
    <col min="9463" max="9463" width="33" style="5" customWidth="1"/>
    <col min="9464" max="9466" width="11.85546875" style="5" customWidth="1"/>
    <col min="9467" max="9467" width="11.7109375" style="5" customWidth="1"/>
    <col min="9468" max="9468" width="10" style="5" customWidth="1"/>
    <col min="9469" max="9469" width="9.28515625" style="5"/>
    <col min="9470" max="9470" width="15.7109375" style="5" bestFit="1" customWidth="1"/>
    <col min="9471" max="9707" width="9.28515625" style="5"/>
    <col min="9708" max="9708" width="3.85546875" style="5" customWidth="1"/>
    <col min="9709" max="9709" width="44.28515625" style="5" customWidth="1"/>
    <col min="9710" max="9710" width="33.140625" style="5" customWidth="1"/>
    <col min="9711" max="9714" width="11.85546875" style="5" customWidth="1"/>
    <col min="9715" max="9715" width="11.28515625" style="5" customWidth="1"/>
    <col min="9716" max="9716" width="5.7109375" style="5" customWidth="1"/>
    <col min="9717" max="9717" width="3.85546875" style="5" customWidth="1"/>
    <col min="9718" max="9718" width="42" style="5" customWidth="1"/>
    <col min="9719" max="9719" width="33" style="5" customWidth="1"/>
    <col min="9720" max="9722" width="11.85546875" style="5" customWidth="1"/>
    <col min="9723" max="9723" width="11.7109375" style="5" customWidth="1"/>
    <col min="9724" max="9724" width="10" style="5" customWidth="1"/>
    <col min="9725" max="9725" width="9.28515625" style="5"/>
    <col min="9726" max="9726" width="15.7109375" style="5" bestFit="1" customWidth="1"/>
    <col min="9727" max="9963" width="9.28515625" style="5"/>
    <col min="9964" max="9964" width="3.85546875" style="5" customWidth="1"/>
    <col min="9965" max="9965" width="44.28515625" style="5" customWidth="1"/>
    <col min="9966" max="9966" width="33.140625" style="5" customWidth="1"/>
    <col min="9967" max="9970" width="11.85546875" style="5" customWidth="1"/>
    <col min="9971" max="9971" width="11.28515625" style="5" customWidth="1"/>
    <col min="9972" max="9972" width="5.7109375" style="5" customWidth="1"/>
    <col min="9973" max="9973" width="3.85546875" style="5" customWidth="1"/>
    <col min="9974" max="9974" width="42" style="5" customWidth="1"/>
    <col min="9975" max="9975" width="33" style="5" customWidth="1"/>
    <col min="9976" max="9978" width="11.85546875" style="5" customWidth="1"/>
    <col min="9979" max="9979" width="11.7109375" style="5" customWidth="1"/>
    <col min="9980" max="9980" width="10" style="5" customWidth="1"/>
    <col min="9981" max="9981" width="9.28515625" style="5"/>
    <col min="9982" max="9982" width="15.7109375" style="5" bestFit="1" customWidth="1"/>
    <col min="9983" max="10219" width="9.28515625" style="5"/>
    <col min="10220" max="10220" width="3.85546875" style="5" customWidth="1"/>
    <col min="10221" max="10221" width="44.28515625" style="5" customWidth="1"/>
    <col min="10222" max="10222" width="33.140625" style="5" customWidth="1"/>
    <col min="10223" max="10226" width="11.85546875" style="5" customWidth="1"/>
    <col min="10227" max="10227" width="11.28515625" style="5" customWidth="1"/>
    <col min="10228" max="10228" width="5.7109375" style="5" customWidth="1"/>
    <col min="10229" max="10229" width="3.85546875" style="5" customWidth="1"/>
    <col min="10230" max="10230" width="42" style="5" customWidth="1"/>
    <col min="10231" max="10231" width="33" style="5" customWidth="1"/>
    <col min="10232" max="10234" width="11.85546875" style="5" customWidth="1"/>
    <col min="10235" max="10235" width="11.7109375" style="5" customWidth="1"/>
    <col min="10236" max="10236" width="10" style="5" customWidth="1"/>
    <col min="10237" max="10237" width="9.28515625" style="5"/>
    <col min="10238" max="10238" width="15.7109375" style="5" bestFit="1" customWidth="1"/>
    <col min="10239" max="10475" width="9.28515625" style="5"/>
    <col min="10476" max="10476" width="3.85546875" style="5" customWidth="1"/>
    <col min="10477" max="10477" width="44.28515625" style="5" customWidth="1"/>
    <col min="10478" max="10478" width="33.140625" style="5" customWidth="1"/>
    <col min="10479" max="10482" width="11.85546875" style="5" customWidth="1"/>
    <col min="10483" max="10483" width="11.28515625" style="5" customWidth="1"/>
    <col min="10484" max="10484" width="5.7109375" style="5" customWidth="1"/>
    <col min="10485" max="10485" width="3.85546875" style="5" customWidth="1"/>
    <col min="10486" max="10486" width="42" style="5" customWidth="1"/>
    <col min="10487" max="10487" width="33" style="5" customWidth="1"/>
    <col min="10488" max="10490" width="11.85546875" style="5" customWidth="1"/>
    <col min="10491" max="10491" width="11.7109375" style="5" customWidth="1"/>
    <col min="10492" max="10492" width="10" style="5" customWidth="1"/>
    <col min="10493" max="10493" width="9.28515625" style="5"/>
    <col min="10494" max="10494" width="15.7109375" style="5" bestFit="1" customWidth="1"/>
    <col min="10495" max="10731" width="9.28515625" style="5"/>
    <col min="10732" max="10732" width="3.85546875" style="5" customWidth="1"/>
    <col min="10733" max="10733" width="44.28515625" style="5" customWidth="1"/>
    <col min="10734" max="10734" width="33.140625" style="5" customWidth="1"/>
    <col min="10735" max="10738" width="11.85546875" style="5" customWidth="1"/>
    <col min="10739" max="10739" width="11.28515625" style="5" customWidth="1"/>
    <col min="10740" max="10740" width="5.7109375" style="5" customWidth="1"/>
    <col min="10741" max="10741" width="3.85546875" style="5" customWidth="1"/>
    <col min="10742" max="10742" width="42" style="5" customWidth="1"/>
    <col min="10743" max="10743" width="33" style="5" customWidth="1"/>
    <col min="10744" max="10746" width="11.85546875" style="5" customWidth="1"/>
    <col min="10747" max="10747" width="11.7109375" style="5" customWidth="1"/>
    <col min="10748" max="10748" width="10" style="5" customWidth="1"/>
    <col min="10749" max="10749" width="9.28515625" style="5"/>
    <col min="10750" max="10750" width="15.7109375" style="5" bestFit="1" customWidth="1"/>
    <col min="10751" max="10987" width="9.28515625" style="5"/>
    <col min="10988" max="10988" width="3.85546875" style="5" customWidth="1"/>
    <col min="10989" max="10989" width="44.28515625" style="5" customWidth="1"/>
    <col min="10990" max="10990" width="33.140625" style="5" customWidth="1"/>
    <col min="10991" max="10994" width="11.85546875" style="5" customWidth="1"/>
    <col min="10995" max="10995" width="11.28515625" style="5" customWidth="1"/>
    <col min="10996" max="10996" width="5.7109375" style="5" customWidth="1"/>
    <col min="10997" max="10997" width="3.85546875" style="5" customWidth="1"/>
    <col min="10998" max="10998" width="42" style="5" customWidth="1"/>
    <col min="10999" max="10999" width="33" style="5" customWidth="1"/>
    <col min="11000" max="11002" width="11.85546875" style="5" customWidth="1"/>
    <col min="11003" max="11003" width="11.7109375" style="5" customWidth="1"/>
    <col min="11004" max="11004" width="10" style="5" customWidth="1"/>
    <col min="11005" max="11005" width="9.28515625" style="5"/>
    <col min="11006" max="11006" width="15.7109375" style="5" bestFit="1" customWidth="1"/>
    <col min="11007" max="11243" width="9.28515625" style="5"/>
    <col min="11244" max="11244" width="3.85546875" style="5" customWidth="1"/>
    <col min="11245" max="11245" width="44.28515625" style="5" customWidth="1"/>
    <col min="11246" max="11246" width="33.140625" style="5" customWidth="1"/>
    <col min="11247" max="11250" width="11.85546875" style="5" customWidth="1"/>
    <col min="11251" max="11251" width="11.28515625" style="5" customWidth="1"/>
    <col min="11252" max="11252" width="5.7109375" style="5" customWidth="1"/>
    <col min="11253" max="11253" width="3.85546875" style="5" customWidth="1"/>
    <col min="11254" max="11254" width="42" style="5" customWidth="1"/>
    <col min="11255" max="11255" width="33" style="5" customWidth="1"/>
    <col min="11256" max="11258" width="11.85546875" style="5" customWidth="1"/>
    <col min="11259" max="11259" width="11.7109375" style="5" customWidth="1"/>
    <col min="11260" max="11260" width="10" style="5" customWidth="1"/>
    <col min="11261" max="11261" width="9.28515625" style="5"/>
    <col min="11262" max="11262" width="15.7109375" style="5" bestFit="1" customWidth="1"/>
    <col min="11263" max="11499" width="9.28515625" style="5"/>
    <col min="11500" max="11500" width="3.85546875" style="5" customWidth="1"/>
    <col min="11501" max="11501" width="44.28515625" style="5" customWidth="1"/>
    <col min="11502" max="11502" width="33.140625" style="5" customWidth="1"/>
    <col min="11503" max="11506" width="11.85546875" style="5" customWidth="1"/>
    <col min="11507" max="11507" width="11.28515625" style="5" customWidth="1"/>
    <col min="11508" max="11508" width="5.7109375" style="5" customWidth="1"/>
    <col min="11509" max="11509" width="3.85546875" style="5" customWidth="1"/>
    <col min="11510" max="11510" width="42" style="5" customWidth="1"/>
    <col min="11511" max="11511" width="33" style="5" customWidth="1"/>
    <col min="11512" max="11514" width="11.85546875" style="5" customWidth="1"/>
    <col min="11515" max="11515" width="11.7109375" style="5" customWidth="1"/>
    <col min="11516" max="11516" width="10" style="5" customWidth="1"/>
    <col min="11517" max="11517" width="9.28515625" style="5"/>
    <col min="11518" max="11518" width="15.7109375" style="5" bestFit="1" customWidth="1"/>
    <col min="11519" max="11755" width="9.28515625" style="5"/>
    <col min="11756" max="11756" width="3.85546875" style="5" customWidth="1"/>
    <col min="11757" max="11757" width="44.28515625" style="5" customWidth="1"/>
    <col min="11758" max="11758" width="33.140625" style="5" customWidth="1"/>
    <col min="11759" max="11762" width="11.85546875" style="5" customWidth="1"/>
    <col min="11763" max="11763" width="11.28515625" style="5" customWidth="1"/>
    <col min="11764" max="11764" width="5.7109375" style="5" customWidth="1"/>
    <col min="11765" max="11765" width="3.85546875" style="5" customWidth="1"/>
    <col min="11766" max="11766" width="42" style="5" customWidth="1"/>
    <col min="11767" max="11767" width="33" style="5" customWidth="1"/>
    <col min="11768" max="11770" width="11.85546875" style="5" customWidth="1"/>
    <col min="11771" max="11771" width="11.7109375" style="5" customWidth="1"/>
    <col min="11772" max="11772" width="10" style="5" customWidth="1"/>
    <col min="11773" max="11773" width="9.28515625" style="5"/>
    <col min="11774" max="11774" width="15.7109375" style="5" bestFit="1" customWidth="1"/>
    <col min="11775" max="12011" width="9.28515625" style="5"/>
    <col min="12012" max="12012" width="3.85546875" style="5" customWidth="1"/>
    <col min="12013" max="12013" width="44.28515625" style="5" customWidth="1"/>
    <col min="12014" max="12014" width="33.140625" style="5" customWidth="1"/>
    <col min="12015" max="12018" width="11.85546875" style="5" customWidth="1"/>
    <col min="12019" max="12019" width="11.28515625" style="5" customWidth="1"/>
    <col min="12020" max="12020" width="5.7109375" style="5" customWidth="1"/>
    <col min="12021" max="12021" width="3.85546875" style="5" customWidth="1"/>
    <col min="12022" max="12022" width="42" style="5" customWidth="1"/>
    <col min="12023" max="12023" width="33" style="5" customWidth="1"/>
    <col min="12024" max="12026" width="11.85546875" style="5" customWidth="1"/>
    <col min="12027" max="12027" width="11.7109375" style="5" customWidth="1"/>
    <col min="12028" max="12028" width="10" style="5" customWidth="1"/>
    <col min="12029" max="12029" width="9.28515625" style="5"/>
    <col min="12030" max="12030" width="15.7109375" style="5" bestFit="1" customWidth="1"/>
    <col min="12031" max="12267" width="9.28515625" style="5"/>
    <col min="12268" max="12268" width="3.85546875" style="5" customWidth="1"/>
    <col min="12269" max="12269" width="44.28515625" style="5" customWidth="1"/>
    <col min="12270" max="12270" width="33.140625" style="5" customWidth="1"/>
    <col min="12271" max="12274" width="11.85546875" style="5" customWidth="1"/>
    <col min="12275" max="12275" width="11.28515625" style="5" customWidth="1"/>
    <col min="12276" max="12276" width="5.7109375" style="5" customWidth="1"/>
    <col min="12277" max="12277" width="3.85546875" style="5" customWidth="1"/>
    <col min="12278" max="12278" width="42" style="5" customWidth="1"/>
    <col min="12279" max="12279" width="33" style="5" customWidth="1"/>
    <col min="12280" max="12282" width="11.85546875" style="5" customWidth="1"/>
    <col min="12283" max="12283" width="11.7109375" style="5" customWidth="1"/>
    <col min="12284" max="12284" width="10" style="5" customWidth="1"/>
    <col min="12285" max="12285" width="9.28515625" style="5"/>
    <col min="12286" max="12286" width="15.7109375" style="5" bestFit="1" customWidth="1"/>
    <col min="12287" max="12523" width="9.28515625" style="5"/>
    <col min="12524" max="12524" width="3.85546875" style="5" customWidth="1"/>
    <col min="12525" max="12525" width="44.28515625" style="5" customWidth="1"/>
    <col min="12526" max="12526" width="33.140625" style="5" customWidth="1"/>
    <col min="12527" max="12530" width="11.85546875" style="5" customWidth="1"/>
    <col min="12531" max="12531" width="11.28515625" style="5" customWidth="1"/>
    <col min="12532" max="12532" width="5.7109375" style="5" customWidth="1"/>
    <col min="12533" max="12533" width="3.85546875" style="5" customWidth="1"/>
    <col min="12534" max="12534" width="42" style="5" customWidth="1"/>
    <col min="12535" max="12535" width="33" style="5" customWidth="1"/>
    <col min="12536" max="12538" width="11.85546875" style="5" customWidth="1"/>
    <col min="12539" max="12539" width="11.7109375" style="5" customWidth="1"/>
    <col min="12540" max="12540" width="10" style="5" customWidth="1"/>
    <col min="12541" max="12541" width="9.28515625" style="5"/>
    <col min="12542" max="12542" width="15.7109375" style="5" bestFit="1" customWidth="1"/>
    <col min="12543" max="12779" width="9.28515625" style="5"/>
    <col min="12780" max="12780" width="3.85546875" style="5" customWidth="1"/>
    <col min="12781" max="12781" width="44.28515625" style="5" customWidth="1"/>
    <col min="12782" max="12782" width="33.140625" style="5" customWidth="1"/>
    <col min="12783" max="12786" width="11.85546875" style="5" customWidth="1"/>
    <col min="12787" max="12787" width="11.28515625" style="5" customWidth="1"/>
    <col min="12788" max="12788" width="5.7109375" style="5" customWidth="1"/>
    <col min="12789" max="12789" width="3.85546875" style="5" customWidth="1"/>
    <col min="12790" max="12790" width="42" style="5" customWidth="1"/>
    <col min="12791" max="12791" width="33" style="5" customWidth="1"/>
    <col min="12792" max="12794" width="11.85546875" style="5" customWidth="1"/>
    <col min="12795" max="12795" width="11.7109375" style="5" customWidth="1"/>
    <col min="12796" max="12796" width="10" style="5" customWidth="1"/>
    <col min="12797" max="12797" width="9.28515625" style="5"/>
    <col min="12798" max="12798" width="15.7109375" style="5" bestFit="1" customWidth="1"/>
    <col min="12799" max="13035" width="9.28515625" style="5"/>
    <col min="13036" max="13036" width="3.85546875" style="5" customWidth="1"/>
    <col min="13037" max="13037" width="44.28515625" style="5" customWidth="1"/>
    <col min="13038" max="13038" width="33.140625" style="5" customWidth="1"/>
    <col min="13039" max="13042" width="11.85546875" style="5" customWidth="1"/>
    <col min="13043" max="13043" width="11.28515625" style="5" customWidth="1"/>
    <col min="13044" max="13044" width="5.7109375" style="5" customWidth="1"/>
    <col min="13045" max="13045" width="3.85546875" style="5" customWidth="1"/>
    <col min="13046" max="13046" width="42" style="5" customWidth="1"/>
    <col min="13047" max="13047" width="33" style="5" customWidth="1"/>
    <col min="13048" max="13050" width="11.85546875" style="5" customWidth="1"/>
    <col min="13051" max="13051" width="11.7109375" style="5" customWidth="1"/>
    <col min="13052" max="13052" width="10" style="5" customWidth="1"/>
    <col min="13053" max="13053" width="9.28515625" style="5"/>
    <col min="13054" max="13054" width="15.7109375" style="5" bestFit="1" customWidth="1"/>
    <col min="13055" max="13291" width="9.28515625" style="5"/>
    <col min="13292" max="13292" width="3.85546875" style="5" customWidth="1"/>
    <col min="13293" max="13293" width="44.28515625" style="5" customWidth="1"/>
    <col min="13294" max="13294" width="33.140625" style="5" customWidth="1"/>
    <col min="13295" max="13298" width="11.85546875" style="5" customWidth="1"/>
    <col min="13299" max="13299" width="11.28515625" style="5" customWidth="1"/>
    <col min="13300" max="13300" width="5.7109375" style="5" customWidth="1"/>
    <col min="13301" max="13301" width="3.85546875" style="5" customWidth="1"/>
    <col min="13302" max="13302" width="42" style="5" customWidth="1"/>
    <col min="13303" max="13303" width="33" style="5" customWidth="1"/>
    <col min="13304" max="13306" width="11.85546875" style="5" customWidth="1"/>
    <col min="13307" max="13307" width="11.7109375" style="5" customWidth="1"/>
    <col min="13308" max="13308" width="10" style="5" customWidth="1"/>
    <col min="13309" max="13309" width="9.28515625" style="5"/>
    <col min="13310" max="13310" width="15.7109375" style="5" bestFit="1" customWidth="1"/>
    <col min="13311" max="13547" width="9.28515625" style="5"/>
    <col min="13548" max="13548" width="3.85546875" style="5" customWidth="1"/>
    <col min="13549" max="13549" width="44.28515625" style="5" customWidth="1"/>
    <col min="13550" max="13550" width="33.140625" style="5" customWidth="1"/>
    <col min="13551" max="13554" width="11.85546875" style="5" customWidth="1"/>
    <col min="13555" max="13555" width="11.28515625" style="5" customWidth="1"/>
    <col min="13556" max="13556" width="5.7109375" style="5" customWidth="1"/>
    <col min="13557" max="13557" width="3.85546875" style="5" customWidth="1"/>
    <col min="13558" max="13558" width="42" style="5" customWidth="1"/>
    <col min="13559" max="13559" width="33" style="5" customWidth="1"/>
    <col min="13560" max="13562" width="11.85546875" style="5" customWidth="1"/>
    <col min="13563" max="13563" width="11.7109375" style="5" customWidth="1"/>
    <col min="13564" max="13564" width="10" style="5" customWidth="1"/>
    <col min="13565" max="13565" width="9.28515625" style="5"/>
    <col min="13566" max="13566" width="15.7109375" style="5" bestFit="1" customWidth="1"/>
    <col min="13567" max="13803" width="9.28515625" style="5"/>
    <col min="13804" max="13804" width="3.85546875" style="5" customWidth="1"/>
    <col min="13805" max="13805" width="44.28515625" style="5" customWidth="1"/>
    <col min="13806" max="13806" width="33.140625" style="5" customWidth="1"/>
    <col min="13807" max="13810" width="11.85546875" style="5" customWidth="1"/>
    <col min="13811" max="13811" width="11.28515625" style="5" customWidth="1"/>
    <col min="13812" max="13812" width="5.7109375" style="5" customWidth="1"/>
    <col min="13813" max="13813" width="3.85546875" style="5" customWidth="1"/>
    <col min="13814" max="13814" width="42" style="5" customWidth="1"/>
    <col min="13815" max="13815" width="33" style="5" customWidth="1"/>
    <col min="13816" max="13818" width="11.85546875" style="5" customWidth="1"/>
    <col min="13819" max="13819" width="11.7109375" style="5" customWidth="1"/>
    <col min="13820" max="13820" width="10" style="5" customWidth="1"/>
    <col min="13821" max="13821" width="9.28515625" style="5"/>
    <col min="13822" max="13822" width="15.7109375" style="5" bestFit="1" customWidth="1"/>
    <col min="13823" max="14059" width="9.28515625" style="5"/>
    <col min="14060" max="14060" width="3.85546875" style="5" customWidth="1"/>
    <col min="14061" max="14061" width="44.28515625" style="5" customWidth="1"/>
    <col min="14062" max="14062" width="33.140625" style="5" customWidth="1"/>
    <col min="14063" max="14066" width="11.85546875" style="5" customWidth="1"/>
    <col min="14067" max="14067" width="11.28515625" style="5" customWidth="1"/>
    <col min="14068" max="14068" width="5.7109375" style="5" customWidth="1"/>
    <col min="14069" max="14069" width="3.85546875" style="5" customWidth="1"/>
    <col min="14070" max="14070" width="42" style="5" customWidth="1"/>
    <col min="14071" max="14071" width="33" style="5" customWidth="1"/>
    <col min="14072" max="14074" width="11.85546875" style="5" customWidth="1"/>
    <col min="14075" max="14075" width="11.7109375" style="5" customWidth="1"/>
    <col min="14076" max="14076" width="10" style="5" customWidth="1"/>
    <col min="14077" max="14077" width="9.28515625" style="5"/>
    <col min="14078" max="14078" width="15.7109375" style="5" bestFit="1" customWidth="1"/>
    <col min="14079" max="14315" width="9.28515625" style="5"/>
    <col min="14316" max="14316" width="3.85546875" style="5" customWidth="1"/>
    <col min="14317" max="14317" width="44.28515625" style="5" customWidth="1"/>
    <col min="14318" max="14318" width="33.140625" style="5" customWidth="1"/>
    <col min="14319" max="14322" width="11.85546875" style="5" customWidth="1"/>
    <col min="14323" max="14323" width="11.28515625" style="5" customWidth="1"/>
    <col min="14324" max="14324" width="5.7109375" style="5" customWidth="1"/>
    <col min="14325" max="14325" width="3.85546875" style="5" customWidth="1"/>
    <col min="14326" max="14326" width="42" style="5" customWidth="1"/>
    <col min="14327" max="14327" width="33" style="5" customWidth="1"/>
    <col min="14328" max="14330" width="11.85546875" style="5" customWidth="1"/>
    <col min="14331" max="14331" width="11.7109375" style="5" customWidth="1"/>
    <col min="14332" max="14332" width="10" style="5" customWidth="1"/>
    <col min="14333" max="14333" width="9.28515625" style="5"/>
    <col min="14334" max="14334" width="15.7109375" style="5" bestFit="1" customWidth="1"/>
    <col min="14335" max="14571" width="9.28515625" style="5"/>
    <col min="14572" max="14572" width="3.85546875" style="5" customWidth="1"/>
    <col min="14573" max="14573" width="44.28515625" style="5" customWidth="1"/>
    <col min="14574" max="14574" width="33.140625" style="5" customWidth="1"/>
    <col min="14575" max="14578" width="11.85546875" style="5" customWidth="1"/>
    <col min="14579" max="14579" width="11.28515625" style="5" customWidth="1"/>
    <col min="14580" max="14580" width="5.7109375" style="5" customWidth="1"/>
    <col min="14581" max="14581" width="3.85546875" style="5" customWidth="1"/>
    <col min="14582" max="14582" width="42" style="5" customWidth="1"/>
    <col min="14583" max="14583" width="33" style="5" customWidth="1"/>
    <col min="14584" max="14586" width="11.85546875" style="5" customWidth="1"/>
    <col min="14587" max="14587" width="11.7109375" style="5" customWidth="1"/>
    <col min="14588" max="14588" width="10" style="5" customWidth="1"/>
    <col min="14589" max="14589" width="9.28515625" style="5"/>
    <col min="14590" max="14590" width="15.7109375" style="5" bestFit="1" customWidth="1"/>
    <col min="14591" max="14827" width="9.28515625" style="5"/>
    <col min="14828" max="14828" width="3.85546875" style="5" customWidth="1"/>
    <col min="14829" max="14829" width="44.28515625" style="5" customWidth="1"/>
    <col min="14830" max="14830" width="33.140625" style="5" customWidth="1"/>
    <col min="14831" max="14834" width="11.85546875" style="5" customWidth="1"/>
    <col min="14835" max="14835" width="11.28515625" style="5" customWidth="1"/>
    <col min="14836" max="14836" width="5.7109375" style="5" customWidth="1"/>
    <col min="14837" max="14837" width="3.85546875" style="5" customWidth="1"/>
    <col min="14838" max="14838" width="42" style="5" customWidth="1"/>
    <col min="14839" max="14839" width="33" style="5" customWidth="1"/>
    <col min="14840" max="14842" width="11.85546875" style="5" customWidth="1"/>
    <col min="14843" max="14843" width="11.7109375" style="5" customWidth="1"/>
    <col min="14844" max="14844" width="10" style="5" customWidth="1"/>
    <col min="14845" max="14845" width="9.28515625" style="5"/>
    <col min="14846" max="14846" width="15.7109375" style="5" bestFit="1" customWidth="1"/>
    <col min="14847" max="15083" width="9.28515625" style="5"/>
    <col min="15084" max="15084" width="3.85546875" style="5" customWidth="1"/>
    <col min="15085" max="15085" width="44.28515625" style="5" customWidth="1"/>
    <col min="15086" max="15086" width="33.140625" style="5" customWidth="1"/>
    <col min="15087" max="15090" width="11.85546875" style="5" customWidth="1"/>
    <col min="15091" max="15091" width="11.28515625" style="5" customWidth="1"/>
    <col min="15092" max="15092" width="5.7109375" style="5" customWidth="1"/>
    <col min="15093" max="15093" width="3.85546875" style="5" customWidth="1"/>
    <col min="15094" max="15094" width="42" style="5" customWidth="1"/>
    <col min="15095" max="15095" width="33" style="5" customWidth="1"/>
    <col min="15096" max="15098" width="11.85546875" style="5" customWidth="1"/>
    <col min="15099" max="15099" width="11.7109375" style="5" customWidth="1"/>
    <col min="15100" max="15100" width="10" style="5" customWidth="1"/>
    <col min="15101" max="15101" width="9.28515625" style="5"/>
    <col min="15102" max="15102" width="15.7109375" style="5" bestFit="1" customWidth="1"/>
    <col min="15103" max="15339" width="9.28515625" style="5"/>
    <col min="15340" max="15340" width="3.85546875" style="5" customWidth="1"/>
    <col min="15341" max="15341" width="44.28515625" style="5" customWidth="1"/>
    <col min="15342" max="15342" width="33.140625" style="5" customWidth="1"/>
    <col min="15343" max="15346" width="11.85546875" style="5" customWidth="1"/>
    <col min="15347" max="15347" width="11.28515625" style="5" customWidth="1"/>
    <col min="15348" max="15348" width="5.7109375" style="5" customWidth="1"/>
    <col min="15349" max="15349" width="3.85546875" style="5" customWidth="1"/>
    <col min="15350" max="15350" width="42" style="5" customWidth="1"/>
    <col min="15351" max="15351" width="33" style="5" customWidth="1"/>
    <col min="15352" max="15354" width="11.85546875" style="5" customWidth="1"/>
    <col min="15355" max="15355" width="11.7109375" style="5" customWidth="1"/>
    <col min="15356" max="15356" width="10" style="5" customWidth="1"/>
    <col min="15357" max="15357" width="9.28515625" style="5"/>
    <col min="15358" max="15358" width="15.7109375" style="5" bestFit="1" customWidth="1"/>
    <col min="15359" max="15595" width="9.28515625" style="5"/>
    <col min="15596" max="15596" width="3.85546875" style="5" customWidth="1"/>
    <col min="15597" max="15597" width="44.28515625" style="5" customWidth="1"/>
    <col min="15598" max="15598" width="33.140625" style="5" customWidth="1"/>
    <col min="15599" max="15602" width="11.85546875" style="5" customWidth="1"/>
    <col min="15603" max="15603" width="11.28515625" style="5" customWidth="1"/>
    <col min="15604" max="15604" width="5.7109375" style="5" customWidth="1"/>
    <col min="15605" max="15605" width="3.85546875" style="5" customWidth="1"/>
    <col min="15606" max="15606" width="42" style="5" customWidth="1"/>
    <col min="15607" max="15607" width="33" style="5" customWidth="1"/>
    <col min="15608" max="15610" width="11.85546875" style="5" customWidth="1"/>
    <col min="15611" max="15611" width="11.7109375" style="5" customWidth="1"/>
    <col min="15612" max="15612" width="10" style="5" customWidth="1"/>
    <col min="15613" max="15613" width="9.28515625" style="5"/>
    <col min="15614" max="15614" width="15.7109375" style="5" bestFit="1" customWidth="1"/>
    <col min="15615" max="15851" width="9.28515625" style="5"/>
    <col min="15852" max="15852" width="3.85546875" style="5" customWidth="1"/>
    <col min="15853" max="15853" width="44.28515625" style="5" customWidth="1"/>
    <col min="15854" max="15854" width="33.140625" style="5" customWidth="1"/>
    <col min="15855" max="15858" width="11.85546875" style="5" customWidth="1"/>
    <col min="15859" max="15859" width="11.28515625" style="5" customWidth="1"/>
    <col min="15860" max="15860" width="5.7109375" style="5" customWidth="1"/>
    <col min="15861" max="15861" width="3.85546875" style="5" customWidth="1"/>
    <col min="15862" max="15862" width="42" style="5" customWidth="1"/>
    <col min="15863" max="15863" width="33" style="5" customWidth="1"/>
    <col min="15864" max="15866" width="11.85546875" style="5" customWidth="1"/>
    <col min="15867" max="15867" width="11.7109375" style="5" customWidth="1"/>
    <col min="15868" max="15868" width="10" style="5" customWidth="1"/>
    <col min="15869" max="15869" width="9.28515625" style="5"/>
    <col min="15870" max="15870" width="15.7109375" style="5" bestFit="1" customWidth="1"/>
    <col min="15871" max="16107" width="9.28515625" style="5"/>
    <col min="16108" max="16108" width="3.85546875" style="5" customWidth="1"/>
    <col min="16109" max="16109" width="44.28515625" style="5" customWidth="1"/>
    <col min="16110" max="16110" width="33.140625" style="5" customWidth="1"/>
    <col min="16111" max="16114" width="11.85546875" style="5" customWidth="1"/>
    <col min="16115" max="16115" width="11.28515625" style="5" customWidth="1"/>
    <col min="16116" max="16116" width="5.7109375" style="5" customWidth="1"/>
    <col min="16117" max="16117" width="3.85546875" style="5" customWidth="1"/>
    <col min="16118" max="16118" width="42" style="5" customWidth="1"/>
    <col min="16119" max="16119" width="33" style="5" customWidth="1"/>
    <col min="16120" max="16122" width="11.85546875" style="5" customWidth="1"/>
    <col min="16123" max="16123" width="11.7109375" style="5" customWidth="1"/>
    <col min="16124" max="16124" width="10" style="5" customWidth="1"/>
    <col min="16125" max="16125" width="9.28515625" style="5"/>
    <col min="16126" max="16126" width="15.7109375" style="5" bestFit="1" customWidth="1"/>
    <col min="16127" max="16384" width="9.28515625" style="5"/>
  </cols>
  <sheetData>
    <row r="1" spans="2:10" ht="20.100000000000001" customHeight="1">
      <c r="B1" s="1" t="s">
        <v>0</v>
      </c>
      <c r="C1" s="2"/>
      <c r="D1" s="3"/>
      <c r="E1" s="1"/>
      <c r="F1" s="1" t="s">
        <v>1</v>
      </c>
      <c r="G1" s="1"/>
      <c r="H1" s="1"/>
      <c r="I1" s="4"/>
      <c r="J1" s="4"/>
    </row>
    <row r="2" spans="2:10" ht="20.100000000000001" customHeight="1">
      <c r="B2" s="1" t="s">
        <v>44</v>
      </c>
      <c r="C2" s="2"/>
      <c r="D2" s="1"/>
      <c r="E2" s="1"/>
      <c r="F2" s="1"/>
      <c r="G2" s="1"/>
      <c r="H2" s="1"/>
      <c r="I2" s="4"/>
      <c r="J2" s="4"/>
    </row>
    <row r="3" spans="2:10" ht="20.100000000000001" customHeight="1">
      <c r="B3" s="1" t="s">
        <v>43</v>
      </c>
      <c r="C3" s="2"/>
      <c r="D3" s="1"/>
      <c r="E3" s="1"/>
      <c r="F3" s="1"/>
      <c r="G3" s="1"/>
      <c r="H3" s="1"/>
      <c r="I3" s="4"/>
      <c r="J3" s="4"/>
    </row>
    <row r="4" spans="2:10" ht="20.100000000000001" customHeight="1" thickBot="1">
      <c r="B4" s="1"/>
      <c r="C4" s="2"/>
      <c r="D4" s="1"/>
      <c r="E4" s="1"/>
      <c r="F4" s="1"/>
      <c r="G4" s="1"/>
      <c r="H4" s="1"/>
      <c r="I4" s="4"/>
      <c r="J4" s="50"/>
    </row>
    <row r="5" spans="2:10" ht="17.25" customHeight="1" thickTop="1">
      <c r="B5" s="6"/>
      <c r="C5" s="7"/>
      <c r="D5" s="7"/>
      <c r="E5" s="8" t="s">
        <v>2</v>
      </c>
      <c r="F5" s="8" t="s">
        <v>3</v>
      </c>
      <c r="G5" s="8" t="s">
        <v>4</v>
      </c>
      <c r="H5" s="8" t="s">
        <v>5</v>
      </c>
      <c r="I5" s="8" t="s">
        <v>6</v>
      </c>
      <c r="J5" s="51"/>
    </row>
    <row r="6" spans="2:10" ht="14.25" customHeight="1">
      <c r="B6" s="9"/>
      <c r="C6" s="10" t="s">
        <v>7</v>
      </c>
      <c r="D6" s="10"/>
      <c r="E6" s="11">
        <v>161302</v>
      </c>
      <c r="F6" s="11">
        <v>153936</v>
      </c>
      <c r="G6" s="11">
        <v>145823</v>
      </c>
      <c r="H6" s="11">
        <v>156197</v>
      </c>
      <c r="I6" s="11">
        <v>152375</v>
      </c>
      <c r="J6" s="52"/>
    </row>
    <row r="7" spans="2:10" ht="14.1" customHeight="1">
      <c r="B7" s="9"/>
      <c r="C7" s="12" t="s">
        <v>8</v>
      </c>
      <c r="D7" s="12" t="s">
        <v>9</v>
      </c>
      <c r="E7" s="13">
        <v>3119</v>
      </c>
      <c r="F7" s="13">
        <v>3195</v>
      </c>
      <c r="G7" s="13">
        <v>3207</v>
      </c>
      <c r="H7" s="13">
        <v>3495</v>
      </c>
      <c r="I7" s="13">
        <v>3524</v>
      </c>
      <c r="J7" s="25"/>
    </row>
    <row r="8" spans="2:10" ht="12" customHeight="1">
      <c r="B8" s="9"/>
      <c r="C8" s="12"/>
      <c r="D8" s="12" t="s">
        <v>10</v>
      </c>
      <c r="E8" s="13">
        <v>4207</v>
      </c>
      <c r="F8" s="13">
        <v>4237</v>
      </c>
      <c r="G8" s="13">
        <v>4235</v>
      </c>
      <c r="H8" s="13">
        <v>4736</v>
      </c>
      <c r="I8" s="13">
        <v>4737</v>
      </c>
      <c r="J8" s="25"/>
    </row>
    <row r="9" spans="2:10" ht="12" customHeight="1">
      <c r="B9" s="9"/>
      <c r="C9" s="12"/>
      <c r="D9" s="12" t="s">
        <v>11</v>
      </c>
      <c r="E9" s="13">
        <v>1517</v>
      </c>
      <c r="F9" s="13">
        <v>1523</v>
      </c>
      <c r="G9" s="13">
        <v>1528</v>
      </c>
      <c r="H9" s="13">
        <v>1652</v>
      </c>
      <c r="I9" s="13">
        <v>1652</v>
      </c>
      <c r="J9" s="25"/>
    </row>
    <row r="10" spans="2:10" ht="12" customHeight="1">
      <c r="B10" s="9"/>
      <c r="C10" s="12"/>
      <c r="D10" s="12" t="s">
        <v>12</v>
      </c>
      <c r="E10" s="13">
        <v>4676</v>
      </c>
      <c r="F10" s="13">
        <v>4681</v>
      </c>
      <c r="G10" s="13">
        <v>4680</v>
      </c>
      <c r="H10" s="13">
        <v>4870</v>
      </c>
      <c r="I10" s="13">
        <v>4871</v>
      </c>
      <c r="J10" s="25"/>
    </row>
    <row r="11" spans="2:10" ht="12" customHeight="1">
      <c r="B11" s="9"/>
      <c r="C11" s="12"/>
      <c r="D11" s="12" t="s">
        <v>13</v>
      </c>
      <c r="E11" s="13">
        <v>4483</v>
      </c>
      <c r="F11" s="13">
        <v>4474</v>
      </c>
      <c r="G11" s="13">
        <v>4359</v>
      </c>
      <c r="H11" s="13">
        <v>4697</v>
      </c>
      <c r="I11" s="13">
        <v>4752</v>
      </c>
      <c r="J11" s="25"/>
    </row>
    <row r="12" spans="2:10" ht="12" customHeight="1">
      <c r="B12" s="9"/>
      <c r="C12" s="14"/>
      <c r="D12" s="14" t="s">
        <v>14</v>
      </c>
      <c r="E12" s="15">
        <v>4645</v>
      </c>
      <c r="F12" s="15">
        <v>4634</v>
      </c>
      <c r="G12" s="15">
        <v>4629</v>
      </c>
      <c r="H12" s="15">
        <v>4786</v>
      </c>
      <c r="I12" s="15">
        <v>4769</v>
      </c>
      <c r="J12" s="25"/>
    </row>
    <row r="13" spans="2:10" ht="14.1" customHeight="1">
      <c r="B13" s="9"/>
      <c r="C13" s="16" t="s">
        <v>15</v>
      </c>
      <c r="D13" s="16" t="s">
        <v>10</v>
      </c>
      <c r="E13" s="17">
        <v>0.2859109000508363</v>
      </c>
      <c r="F13" s="17">
        <f>46844/F6</f>
        <v>0.30430828396216608</v>
      </c>
      <c r="G13" s="17">
        <f>44599/G6</f>
        <v>0.30584338547417073</v>
      </c>
      <c r="H13" s="17">
        <f>51541/H6</f>
        <v>0.32997432729181736</v>
      </c>
      <c r="I13" s="17">
        <f>51040/I6</f>
        <v>0.33496308449548812</v>
      </c>
      <c r="J13" s="20"/>
    </row>
    <row r="14" spans="2:10" ht="12" customHeight="1">
      <c r="B14" s="9"/>
      <c r="C14" s="12"/>
      <c r="D14" s="12" t="s">
        <v>11</v>
      </c>
      <c r="E14" s="18">
        <v>0.45003161771087774</v>
      </c>
      <c r="F14" s="18">
        <f>65750/F6</f>
        <v>0.42712555867373453</v>
      </c>
      <c r="G14" s="18">
        <f>61740/G6</f>
        <v>0.42339000020572887</v>
      </c>
      <c r="H14" s="19">
        <f>64528/H6</f>
        <v>0.41311933007676205</v>
      </c>
      <c r="I14" s="46">
        <f>61536/I6</f>
        <v>0.40384577522559473</v>
      </c>
      <c r="J14" s="43"/>
    </row>
    <row r="15" spans="2:10" ht="12" customHeight="1">
      <c r="B15" s="9"/>
      <c r="C15" s="12"/>
      <c r="D15" s="12" t="s">
        <v>12</v>
      </c>
      <c r="E15" s="18">
        <v>0.23506838104921204</v>
      </c>
      <c r="F15" s="18">
        <f>37167/F6</f>
        <v>0.24144449641409416</v>
      </c>
      <c r="G15" s="18">
        <f>36176/G6</f>
        <v>0.2480815783518375</v>
      </c>
      <c r="H15" s="19">
        <f>37379/H6</f>
        <v>0.23930677285735322</v>
      </c>
      <c r="I15" s="46">
        <f>37559/I6</f>
        <v>0.24649056603773584</v>
      </c>
      <c r="J15" s="43"/>
    </row>
    <row r="16" spans="2:10" ht="12" customHeight="1">
      <c r="B16" s="9"/>
      <c r="C16" s="12"/>
      <c r="D16" s="12" t="s">
        <v>13</v>
      </c>
      <c r="E16" s="18">
        <v>3.0000000000000001E-3</v>
      </c>
      <c r="F16" s="18">
        <f>476/F6</f>
        <v>3.0921941586113709E-3</v>
      </c>
      <c r="G16" s="18">
        <f>507/G6</f>
        <v>3.4768177859459755E-3</v>
      </c>
      <c r="H16" s="19">
        <f>589/H6</f>
        <v>3.770879082184677E-3</v>
      </c>
      <c r="I16" s="46">
        <f>614/I6</f>
        <v>4.0295324036095162E-3</v>
      </c>
      <c r="J16" s="43"/>
    </row>
    <row r="17" spans="2:11" ht="12" customHeight="1">
      <c r="B17" s="9"/>
      <c r="C17" s="10"/>
      <c r="D17" s="10" t="s">
        <v>14</v>
      </c>
      <c r="E17" s="21">
        <v>2.5814930998995674E-2</v>
      </c>
      <c r="F17" s="21">
        <f>3699/F6</f>
        <v>2.4029466791393825E-2</v>
      </c>
      <c r="G17" s="21">
        <f>2801/G6</f>
        <v>1.9208218182316918E-2</v>
      </c>
      <c r="H17" s="22">
        <f>2160/H6</f>
        <v>1.3828690691882686E-2</v>
      </c>
      <c r="I17" s="22">
        <f>1570/I6</f>
        <v>1.0303527481542249E-2</v>
      </c>
      <c r="J17" s="43"/>
    </row>
    <row r="18" spans="2:11" ht="14.1" customHeight="1">
      <c r="B18" s="9"/>
      <c r="C18" s="16" t="s">
        <v>16</v>
      </c>
      <c r="D18" s="16" t="s">
        <v>17</v>
      </c>
      <c r="E18" s="18">
        <v>0.48199999999999998</v>
      </c>
      <c r="F18" s="18">
        <v>0.47099999999999997</v>
      </c>
      <c r="G18" s="18">
        <v>0.46500000000000002</v>
      </c>
      <c r="H18" s="18">
        <v>0.45600000000000002</v>
      </c>
      <c r="I18" s="47">
        <v>0.45400000000000001</v>
      </c>
      <c r="J18" s="39"/>
    </row>
    <row r="19" spans="2:11" ht="12" customHeight="1">
      <c r="B19" s="9"/>
      <c r="C19" s="12"/>
      <c r="D19" s="12" t="s">
        <v>18</v>
      </c>
      <c r="E19" s="18">
        <v>0.22900000000000001</v>
      </c>
      <c r="F19" s="18">
        <v>0.22600000000000001</v>
      </c>
      <c r="G19" s="18">
        <v>0.222</v>
      </c>
      <c r="H19" s="18">
        <v>0.22700000000000001</v>
      </c>
      <c r="I19" s="47">
        <v>0.23100000000000001</v>
      </c>
      <c r="J19" s="39"/>
    </row>
    <row r="20" spans="2:11" ht="12" customHeight="1">
      <c r="B20" s="9"/>
      <c r="C20" s="14"/>
      <c r="D20" s="14" t="s">
        <v>19</v>
      </c>
      <c r="E20" s="21">
        <v>0.28799999999999998</v>
      </c>
      <c r="F20" s="21">
        <f>1-F18-F19</f>
        <v>0.30300000000000005</v>
      </c>
      <c r="G20" s="21">
        <f>1-G18-G19</f>
        <v>0.31299999999999994</v>
      </c>
      <c r="H20" s="21">
        <f>1-H18-H19</f>
        <v>0.31700000000000006</v>
      </c>
      <c r="I20" s="21">
        <f>1-I18-I19</f>
        <v>0.31500000000000006</v>
      </c>
      <c r="J20" s="39"/>
    </row>
    <row r="21" spans="2:11" ht="14.1" customHeight="1">
      <c r="B21" s="9"/>
      <c r="C21" s="16" t="s">
        <v>20</v>
      </c>
      <c r="D21" s="16" t="s">
        <v>21</v>
      </c>
      <c r="E21" s="18">
        <v>0.28100000000000003</v>
      </c>
      <c r="F21" s="18">
        <v>0.28299999999999997</v>
      </c>
      <c r="G21" s="18">
        <v>0.28100000000000003</v>
      </c>
      <c r="H21" s="18">
        <v>0.27400000000000002</v>
      </c>
      <c r="I21" s="47">
        <v>0.27700000000000002</v>
      </c>
      <c r="J21" s="39"/>
    </row>
    <row r="22" spans="2:11" ht="11.25" customHeight="1">
      <c r="B22" s="9"/>
      <c r="C22" s="12"/>
      <c r="D22" s="12" t="s">
        <v>22</v>
      </c>
      <c r="E22" s="18">
        <v>0.47299999999999998</v>
      </c>
      <c r="F22" s="18">
        <v>0.47699999999999998</v>
      </c>
      <c r="G22" s="18">
        <v>0.48</v>
      </c>
      <c r="H22" s="18">
        <v>0.48199999999999998</v>
      </c>
      <c r="I22" s="47">
        <v>0.48299999999999998</v>
      </c>
      <c r="J22" s="39"/>
    </row>
    <row r="23" spans="2:11" ht="12" customHeight="1">
      <c r="B23" s="9"/>
      <c r="C23" s="10"/>
      <c r="D23" s="10" t="s">
        <v>23</v>
      </c>
      <c r="E23" s="21">
        <v>0.245</v>
      </c>
      <c r="F23" s="21">
        <v>0.24</v>
      </c>
      <c r="G23" s="21">
        <v>0.23899999999999999</v>
      </c>
      <c r="H23" s="21">
        <v>0.245</v>
      </c>
      <c r="I23" s="21">
        <v>0.24</v>
      </c>
      <c r="J23" s="39"/>
    </row>
    <row r="24" spans="2:11" ht="14.1" customHeight="1">
      <c r="B24" s="9"/>
      <c r="C24" s="16" t="s">
        <v>24</v>
      </c>
      <c r="D24" s="16" t="s">
        <v>25</v>
      </c>
      <c r="E24" s="23">
        <v>49</v>
      </c>
      <c r="F24" s="23">
        <v>49</v>
      </c>
      <c r="G24" s="23">
        <v>49</v>
      </c>
      <c r="H24" s="23">
        <v>49</v>
      </c>
      <c r="I24" s="41">
        <v>49</v>
      </c>
      <c r="J24" s="42"/>
      <c r="K24" s="49"/>
    </row>
    <row r="25" spans="2:11" ht="12" customHeight="1">
      <c r="B25" s="9"/>
      <c r="C25" s="16"/>
      <c r="D25" s="16" t="s">
        <v>26</v>
      </c>
      <c r="E25" s="18">
        <v>0.41099999999999998</v>
      </c>
      <c r="F25" s="18">
        <v>0.41599999999999998</v>
      </c>
      <c r="G25" s="18">
        <v>0.41699999999999998</v>
      </c>
      <c r="H25" s="18">
        <v>0.42699999999999999</v>
      </c>
      <c r="I25" s="47">
        <v>0.42899999999999999</v>
      </c>
      <c r="J25" s="39"/>
    </row>
    <row r="26" spans="2:11" ht="12" customHeight="1">
      <c r="B26" s="9"/>
      <c r="C26" s="12"/>
      <c r="D26" s="16" t="s">
        <v>27</v>
      </c>
      <c r="E26" s="18">
        <v>0.66</v>
      </c>
      <c r="F26" s="18">
        <v>0.66900000000000004</v>
      </c>
      <c r="G26" s="18">
        <v>0.68300000000000005</v>
      </c>
      <c r="H26" s="18">
        <v>0.69699999999999995</v>
      </c>
      <c r="I26" s="47">
        <v>0.71099999999999997</v>
      </c>
      <c r="J26" s="39"/>
    </row>
    <row r="27" spans="2:11" ht="12" customHeight="1">
      <c r="B27" s="9"/>
      <c r="C27" s="12"/>
      <c r="D27" s="16" t="s">
        <v>28</v>
      </c>
      <c r="E27" s="24">
        <v>7876</v>
      </c>
      <c r="F27" s="24">
        <v>7562</v>
      </c>
      <c r="G27" s="24">
        <v>7637</v>
      </c>
      <c r="H27" s="24">
        <v>7625</v>
      </c>
      <c r="I27" s="31">
        <f>(11521*I26*I6)/I6</f>
        <v>8191.4309999999996</v>
      </c>
      <c r="J27" s="40"/>
    </row>
    <row r="28" spans="2:11" ht="12" customHeight="1">
      <c r="B28" s="9"/>
      <c r="C28" s="12"/>
      <c r="D28" s="12" t="s">
        <v>29</v>
      </c>
      <c r="E28" s="18">
        <v>0.88900000000000001</v>
      </c>
      <c r="F28" s="18">
        <v>0.89500000000000002</v>
      </c>
      <c r="G28" s="18">
        <v>0.90200000000000002</v>
      </c>
      <c r="H28" s="18">
        <v>0.91</v>
      </c>
      <c r="I28" s="47">
        <v>0.91600000000000004</v>
      </c>
      <c r="J28" s="39"/>
    </row>
    <row r="29" spans="2:11" ht="12" customHeight="1">
      <c r="B29" s="9"/>
      <c r="C29" s="12"/>
      <c r="D29" s="16" t="s">
        <v>30</v>
      </c>
      <c r="E29" s="26">
        <v>29388</v>
      </c>
      <c r="F29" s="26">
        <v>30247</v>
      </c>
      <c r="G29" s="26">
        <v>31097</v>
      </c>
      <c r="H29" s="26">
        <v>32554</v>
      </c>
      <c r="I29" s="26">
        <v>33414</v>
      </c>
      <c r="J29" s="40"/>
    </row>
    <row r="30" spans="2:11" ht="14.1" customHeight="1">
      <c r="B30" s="9"/>
      <c r="C30" s="27" t="s">
        <v>31</v>
      </c>
      <c r="D30" s="27" t="s">
        <v>32</v>
      </c>
      <c r="E30" s="28">
        <v>4</v>
      </c>
      <c r="F30" s="28">
        <v>4</v>
      </c>
      <c r="G30" s="28">
        <v>4</v>
      </c>
      <c r="H30" s="28">
        <v>4</v>
      </c>
      <c r="I30" s="48">
        <v>4</v>
      </c>
      <c r="J30" s="44"/>
    </row>
    <row r="31" spans="2:11" ht="12" customHeight="1">
      <c r="B31" s="9"/>
      <c r="C31" s="29"/>
      <c r="D31" s="10" t="s">
        <v>33</v>
      </c>
      <c r="E31" s="30">
        <v>1.4</v>
      </c>
      <c r="F31" s="30">
        <v>1.4</v>
      </c>
      <c r="G31" s="30">
        <v>1.4</v>
      </c>
      <c r="H31" s="30">
        <v>1.4</v>
      </c>
      <c r="I31" s="30">
        <v>1.4</v>
      </c>
      <c r="J31" s="42"/>
    </row>
    <row r="32" spans="2:11" ht="14.1" customHeight="1">
      <c r="B32" s="9"/>
      <c r="C32" s="16" t="s">
        <v>34</v>
      </c>
      <c r="D32" s="16" t="s">
        <v>35</v>
      </c>
      <c r="E32" s="23">
        <v>20</v>
      </c>
      <c r="F32" s="23">
        <v>20</v>
      </c>
      <c r="G32" s="23">
        <v>20</v>
      </c>
      <c r="H32" s="23">
        <v>20</v>
      </c>
      <c r="I32" s="41">
        <v>20</v>
      </c>
      <c r="J32" s="42"/>
    </row>
    <row r="33" spans="2:10" ht="12" customHeight="1">
      <c r="B33" s="9"/>
      <c r="C33" s="16"/>
      <c r="D33" s="16" t="s">
        <v>36</v>
      </c>
      <c r="E33" s="18">
        <v>0.58499999999999996</v>
      </c>
      <c r="F33" s="18">
        <v>0.60399999999999998</v>
      </c>
      <c r="G33" s="18">
        <v>0.621</v>
      </c>
      <c r="H33" s="18">
        <v>0.495</v>
      </c>
      <c r="I33" s="47">
        <v>0.496</v>
      </c>
      <c r="J33" s="39"/>
    </row>
    <row r="34" spans="2:10" ht="12" customHeight="1">
      <c r="B34" s="9"/>
      <c r="C34" s="10"/>
      <c r="D34" s="10" t="s">
        <v>37</v>
      </c>
      <c r="E34" s="26">
        <v>6351</v>
      </c>
      <c r="F34" s="26">
        <v>6551</v>
      </c>
      <c r="G34" s="26">
        <v>6776</v>
      </c>
      <c r="H34" s="26">
        <f>3162/0.495</f>
        <v>6387.878787878788</v>
      </c>
      <c r="I34" s="26">
        <f>3137/I33</f>
        <v>6324.5967741935483</v>
      </c>
      <c r="J34" s="40"/>
    </row>
    <row r="35" spans="2:10" ht="14.1" customHeight="1">
      <c r="B35" s="9"/>
      <c r="C35" s="16" t="s">
        <v>38</v>
      </c>
      <c r="D35" s="16" t="s">
        <v>39</v>
      </c>
      <c r="E35" s="18">
        <v>0.50600000000000001</v>
      </c>
      <c r="F35" s="18">
        <v>0.505</v>
      </c>
      <c r="G35" s="18">
        <v>0.49399999999999999</v>
      </c>
      <c r="H35" s="18">
        <v>0.504</v>
      </c>
      <c r="I35" s="47">
        <v>0.503</v>
      </c>
      <c r="J35" s="39"/>
    </row>
    <row r="36" spans="2:10" ht="12" customHeight="1">
      <c r="B36" s="9"/>
      <c r="C36" s="16"/>
      <c r="D36" s="16" t="s">
        <v>40</v>
      </c>
      <c r="E36" s="24">
        <v>1270</v>
      </c>
      <c r="F36" s="24">
        <v>1268</v>
      </c>
      <c r="G36" s="24">
        <v>1319</v>
      </c>
      <c r="H36" s="24">
        <v>1421</v>
      </c>
      <c r="I36" s="31">
        <v>1452</v>
      </c>
      <c r="J36" s="40"/>
    </row>
    <row r="37" spans="2:10" ht="12" customHeight="1">
      <c r="B37" s="9"/>
      <c r="C37" s="16"/>
      <c r="D37" s="16" t="s">
        <v>41</v>
      </c>
      <c r="E37" s="31">
        <v>3398</v>
      </c>
      <c r="F37" s="31">
        <v>3395</v>
      </c>
      <c r="G37" s="31">
        <v>3456</v>
      </c>
      <c r="H37" s="31">
        <v>3719</v>
      </c>
      <c r="I37" s="31">
        <v>3759</v>
      </c>
      <c r="J37" s="40"/>
    </row>
    <row r="38" spans="2:10" ht="5.25" customHeight="1" thickBot="1">
      <c r="B38" s="32"/>
      <c r="C38" s="33"/>
      <c r="D38" s="33"/>
      <c r="E38" s="34"/>
      <c r="F38" s="34"/>
      <c r="G38" s="34"/>
      <c r="H38" s="35" t="s">
        <v>42</v>
      </c>
      <c r="I38" s="35"/>
      <c r="J38" s="45"/>
    </row>
    <row r="39" spans="2:10" ht="4.5" customHeight="1" thickTop="1">
      <c r="B39" s="36"/>
      <c r="D39" s="37"/>
      <c r="E39" s="38"/>
      <c r="F39" s="38"/>
      <c r="G39" s="38"/>
      <c r="H39" s="13" t="s">
        <v>42</v>
      </c>
      <c r="I39" s="37"/>
      <c r="J39" s="37"/>
    </row>
    <row r="40" spans="2:10" ht="9.9" customHeight="1">
      <c r="B40" s="36"/>
      <c r="E40" s="38"/>
      <c r="F40" s="38"/>
      <c r="G40" s="38"/>
      <c r="H40" s="17"/>
      <c r="I40" s="37"/>
      <c r="J40" s="37"/>
    </row>
    <row r="41" spans="2:10" ht="9.9" customHeight="1">
      <c r="B41" s="36"/>
      <c r="E41" s="38"/>
      <c r="F41" s="38"/>
      <c r="G41" s="38"/>
      <c r="H41" s="13"/>
      <c r="I41" s="37"/>
      <c r="J41" s="37"/>
    </row>
    <row r="42" spans="2:10" ht="9.9" customHeight="1">
      <c r="E42" s="38"/>
      <c r="F42" s="38"/>
      <c r="G42" s="38"/>
      <c r="H42" s="38"/>
      <c r="I42" s="37"/>
      <c r="J42" s="37"/>
    </row>
    <row r="43" spans="2:10" ht="32.25" customHeight="1"/>
  </sheetData>
  <printOptions horizontalCentered="1"/>
  <pageMargins left="1" right="1" top="1" bottom="0.2" header="0.25" footer="0.25"/>
  <pageSetup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 2.6a Char Elig Ind</vt:lpstr>
      <vt:lpstr>'T 2.6a Char Elig Ind'!Print_Area</vt:lpstr>
    </vt:vector>
  </TitlesOfParts>
  <Company>Illinois Student Assistance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Nicole Jennings</cp:lastModifiedBy>
  <dcterms:created xsi:type="dcterms:W3CDTF">2019-12-17T20:02:47Z</dcterms:created>
  <dcterms:modified xsi:type="dcterms:W3CDTF">2020-01-31T21:03:11Z</dcterms:modified>
</cp:coreProperties>
</file>