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CollegeZone\e-library\No. 15 RPPA\2019 Data Book\"/>
    </mc:Choice>
  </mc:AlternateContent>
  <xr:revisionPtr revIDLastSave="0" documentId="8_{062D29A7-3878-4E4F-BB43-BA8EFAEB6D0D}" xr6:coauthVersionLast="41" xr6:coauthVersionMax="41" xr10:uidLastSave="{00000000-0000-0000-0000-000000000000}"/>
  <bookViews>
    <workbookView xWindow="-20055" yWindow="1830" windowWidth="18945" windowHeight="9900" xr2:uid="{DE7B2B09-0F46-471C-9A9C-586FAC54A8DE}"/>
  </bookViews>
  <sheets>
    <sheet name="T 2.3c Paid Awds by Dep Type" sheetId="1" r:id="rId1"/>
  </sheets>
  <definedNames>
    <definedName name="_xlnm.Print_Area" localSheetId="0">'T 2.3c Paid Awds by Dep Type'!$A$1:$J$192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7" i="1" l="1"/>
  <c r="D177" i="1"/>
  <c r="G191" i="1"/>
  <c r="D191" i="1"/>
  <c r="J189" i="1"/>
  <c r="H189" i="1" s="1"/>
  <c r="E189" i="1"/>
  <c r="J188" i="1"/>
  <c r="H188" i="1" s="1"/>
  <c r="J187" i="1"/>
  <c r="E187" i="1" s="1"/>
  <c r="J186" i="1"/>
  <c r="E186" i="1" s="1"/>
  <c r="H186" i="1"/>
  <c r="J185" i="1"/>
  <c r="H185" i="1"/>
  <c r="E185" i="1"/>
  <c r="J184" i="1"/>
  <c r="G94" i="1"/>
  <c r="D94" i="1"/>
  <c r="D7" i="1" s="1"/>
  <c r="J100" i="1"/>
  <c r="E100" i="1" s="1"/>
  <c r="J101" i="1"/>
  <c r="H101" i="1" s="1"/>
  <c r="J102" i="1"/>
  <c r="E102" i="1" s="1"/>
  <c r="J103" i="1"/>
  <c r="E103" i="1" s="1"/>
  <c r="J104" i="1"/>
  <c r="E104" i="1" s="1"/>
  <c r="J106" i="1"/>
  <c r="H106" i="1" s="1"/>
  <c r="J108" i="1"/>
  <c r="E108" i="1" s="1"/>
  <c r="J109" i="1"/>
  <c r="E109" i="1" s="1"/>
  <c r="J12" i="1"/>
  <c r="E12" i="1" s="1"/>
  <c r="J13" i="1"/>
  <c r="H13" i="1" s="1"/>
  <c r="H14" i="1"/>
  <c r="J14" i="1"/>
  <c r="E14" i="1" s="1"/>
  <c r="J15" i="1"/>
  <c r="E15" i="1" s="1"/>
  <c r="J16" i="1"/>
  <c r="E16" i="1" s="1"/>
  <c r="E17" i="1"/>
  <c r="J17" i="1"/>
  <c r="H17" i="1" s="1"/>
  <c r="J18" i="1"/>
  <c r="E18" i="1" s="1"/>
  <c r="J19" i="1"/>
  <c r="E19" i="1" s="1"/>
  <c r="J20" i="1"/>
  <c r="E20" i="1" s="1"/>
  <c r="J21" i="1"/>
  <c r="H21" i="1" s="1"/>
  <c r="J22" i="1"/>
  <c r="E22" i="1" s="1"/>
  <c r="J23" i="1"/>
  <c r="E23" i="1" s="1"/>
  <c r="J171" i="1"/>
  <c r="H171" i="1" s="1"/>
  <c r="J165" i="1"/>
  <c r="H165" i="1" s="1"/>
  <c r="J164" i="1"/>
  <c r="E164" i="1" s="1"/>
  <c r="J155" i="1"/>
  <c r="H155" i="1" s="1"/>
  <c r="J154" i="1"/>
  <c r="H154" i="1" s="1"/>
  <c r="J150" i="1"/>
  <c r="H150" i="1" s="1"/>
  <c r="J144" i="1"/>
  <c r="E144" i="1" s="1"/>
  <c r="J139" i="1"/>
  <c r="H139" i="1" s="1"/>
  <c r="J131" i="1"/>
  <c r="H131" i="1" s="1"/>
  <c r="J115" i="1"/>
  <c r="H115" i="1" s="1"/>
  <c r="J107" i="1"/>
  <c r="E107" i="1" s="1"/>
  <c r="J105" i="1"/>
  <c r="H105" i="1" s="1"/>
  <c r="J92" i="1"/>
  <c r="H92" i="1" s="1"/>
  <c r="J91" i="1"/>
  <c r="H91" i="1" s="1"/>
  <c r="J90" i="1"/>
  <c r="H90" i="1" s="1"/>
  <c r="J89" i="1"/>
  <c r="E89" i="1" s="1"/>
  <c r="J88" i="1"/>
  <c r="H88" i="1" s="1"/>
  <c r="J87" i="1"/>
  <c r="H87" i="1" s="1"/>
  <c r="J86" i="1"/>
  <c r="H86" i="1" s="1"/>
  <c r="J85" i="1"/>
  <c r="E85" i="1" s="1"/>
  <c r="J77" i="1"/>
  <c r="H77" i="1" s="1"/>
  <c r="J76" i="1"/>
  <c r="H76" i="1" s="1"/>
  <c r="J75" i="1"/>
  <c r="H75" i="1" s="1"/>
  <c r="J74" i="1"/>
  <c r="E74" i="1" s="1"/>
  <c r="J73" i="1"/>
  <c r="H73" i="1" s="1"/>
  <c r="J72" i="1"/>
  <c r="H72" i="1" s="1"/>
  <c r="J71" i="1"/>
  <c r="H71" i="1" s="1"/>
  <c r="J70" i="1"/>
  <c r="E70" i="1" s="1"/>
  <c r="J69" i="1"/>
  <c r="H69" i="1" s="1"/>
  <c r="J68" i="1"/>
  <c r="H68" i="1" s="1"/>
  <c r="J67" i="1"/>
  <c r="H67" i="1" s="1"/>
  <c r="J66" i="1"/>
  <c r="E66" i="1" s="1"/>
  <c r="J65" i="1"/>
  <c r="H65" i="1" s="1"/>
  <c r="J64" i="1"/>
  <c r="H64" i="1" s="1"/>
  <c r="J63" i="1"/>
  <c r="H63" i="1" s="1"/>
  <c r="J62" i="1"/>
  <c r="E62" i="1" s="1"/>
  <c r="J61" i="1"/>
  <c r="H61" i="1" s="1"/>
  <c r="J60" i="1"/>
  <c r="H60" i="1" s="1"/>
  <c r="J59" i="1"/>
  <c r="H59" i="1" s="1"/>
  <c r="J58" i="1"/>
  <c r="E58" i="1" s="1"/>
  <c r="J57" i="1"/>
  <c r="H57" i="1" s="1"/>
  <c r="J56" i="1"/>
  <c r="H56" i="1" s="1"/>
  <c r="J55" i="1"/>
  <c r="H55" i="1" s="1"/>
  <c r="J54" i="1"/>
  <c r="E54" i="1" s="1"/>
  <c r="J53" i="1"/>
  <c r="H53" i="1" s="1"/>
  <c r="J52" i="1"/>
  <c r="H52" i="1" s="1"/>
  <c r="J51" i="1"/>
  <c r="H51" i="1" s="1"/>
  <c r="J50" i="1"/>
  <c r="E50" i="1" s="1"/>
  <c r="J49" i="1"/>
  <c r="H49" i="1" s="1"/>
  <c r="J48" i="1"/>
  <c r="H48" i="1" s="1"/>
  <c r="J47" i="1"/>
  <c r="H47" i="1" s="1"/>
  <c r="J39" i="1"/>
  <c r="E39" i="1" s="1"/>
  <c r="J38" i="1"/>
  <c r="H38" i="1" s="1"/>
  <c r="J37" i="1"/>
  <c r="H37" i="1" s="1"/>
  <c r="J36" i="1"/>
  <c r="H36" i="1" s="1"/>
  <c r="J35" i="1"/>
  <c r="E35" i="1" s="1"/>
  <c r="J34" i="1"/>
  <c r="H34" i="1" s="1"/>
  <c r="J33" i="1"/>
  <c r="H33" i="1" s="1"/>
  <c r="J32" i="1"/>
  <c r="H32" i="1" s="1"/>
  <c r="J31" i="1"/>
  <c r="H31" i="1" s="1"/>
  <c r="J176" i="1"/>
  <c r="E176" i="1" s="1"/>
  <c r="J175" i="1"/>
  <c r="H175" i="1" s="1"/>
  <c r="J174" i="1"/>
  <c r="H174" i="1" s="1"/>
  <c r="J172" i="1"/>
  <c r="H172" i="1" s="1"/>
  <c r="J173" i="1"/>
  <c r="E173" i="1" s="1"/>
  <c r="J170" i="1"/>
  <c r="H170" i="1" s="1"/>
  <c r="J169" i="1"/>
  <c r="H169" i="1" s="1"/>
  <c r="J168" i="1"/>
  <c r="H168" i="1" s="1"/>
  <c r="J167" i="1"/>
  <c r="E167" i="1" s="1"/>
  <c r="J166" i="1"/>
  <c r="H166" i="1" s="1"/>
  <c r="J163" i="1"/>
  <c r="H163" i="1" s="1"/>
  <c r="J153" i="1"/>
  <c r="H153" i="1" s="1"/>
  <c r="J152" i="1"/>
  <c r="E152" i="1" s="1"/>
  <c r="J151" i="1"/>
  <c r="H151" i="1" s="1"/>
  <c r="J149" i="1"/>
  <c r="H149" i="1" s="1"/>
  <c r="J148" i="1"/>
  <c r="H148" i="1" s="1"/>
  <c r="J147" i="1"/>
  <c r="E147" i="1" s="1"/>
  <c r="J146" i="1"/>
  <c r="H146" i="1" s="1"/>
  <c r="J145" i="1"/>
  <c r="H145" i="1" s="1"/>
  <c r="J143" i="1"/>
  <c r="H143" i="1" s="1"/>
  <c r="J142" i="1"/>
  <c r="E142" i="1" s="1"/>
  <c r="J141" i="1"/>
  <c r="H141" i="1" s="1"/>
  <c r="J140" i="1"/>
  <c r="H140" i="1" s="1"/>
  <c r="J138" i="1"/>
  <c r="H138" i="1" s="1"/>
  <c r="J137" i="1"/>
  <c r="E137" i="1" s="1"/>
  <c r="J136" i="1"/>
  <c r="H136" i="1" s="1"/>
  <c r="J135" i="1"/>
  <c r="H135" i="1" s="1"/>
  <c r="J134" i="1"/>
  <c r="H134" i="1" s="1"/>
  <c r="J133" i="1"/>
  <c r="E133" i="1" s="1"/>
  <c r="J132" i="1"/>
  <c r="H132" i="1" s="1"/>
  <c r="J130" i="1"/>
  <c r="H130" i="1" s="1"/>
  <c r="J129" i="1"/>
  <c r="H129" i="1" s="1"/>
  <c r="J128" i="1"/>
  <c r="E128" i="1" s="1"/>
  <c r="J127" i="1"/>
  <c r="H127" i="1" s="1"/>
  <c r="J126" i="1"/>
  <c r="H126" i="1" s="1"/>
  <c r="J125" i="1"/>
  <c r="H125" i="1" s="1"/>
  <c r="J117" i="1"/>
  <c r="E117" i="1" s="1"/>
  <c r="J116" i="1"/>
  <c r="H116" i="1" s="1"/>
  <c r="J114" i="1"/>
  <c r="H114" i="1" s="1"/>
  <c r="J113" i="1"/>
  <c r="H113" i="1" s="1"/>
  <c r="J112" i="1"/>
  <c r="E112" i="1" s="1"/>
  <c r="J111" i="1"/>
  <c r="H111" i="1" s="1"/>
  <c r="J110" i="1"/>
  <c r="H110" i="1" s="1"/>
  <c r="G25" i="1"/>
  <c r="G7" i="1" s="1"/>
  <c r="D25" i="1"/>
  <c r="J177" i="1" l="1"/>
  <c r="E69" i="1"/>
  <c r="J94" i="1"/>
  <c r="E94" i="1" s="1"/>
  <c r="H187" i="1"/>
  <c r="E21" i="1"/>
  <c r="H12" i="1"/>
  <c r="J191" i="1"/>
  <c r="E191" i="1" s="1"/>
  <c r="E184" i="1"/>
  <c r="E188" i="1"/>
  <c r="H184" i="1"/>
  <c r="E105" i="1"/>
  <c r="H104" i="1"/>
  <c r="E92" i="1"/>
  <c r="H18" i="1"/>
  <c r="H16" i="1"/>
  <c r="E106" i="1"/>
  <c r="H22" i="1"/>
  <c r="H20" i="1"/>
  <c r="E13" i="1"/>
  <c r="H108" i="1"/>
  <c r="E53" i="1"/>
  <c r="E155" i="1"/>
  <c r="H164" i="1"/>
  <c r="H102" i="1"/>
  <c r="E101" i="1"/>
  <c r="H109" i="1"/>
  <c r="H103" i="1"/>
  <c r="H100" i="1"/>
  <c r="E139" i="1"/>
  <c r="E111" i="1"/>
  <c r="E114" i="1"/>
  <c r="E127" i="1"/>
  <c r="E130" i="1"/>
  <c r="E136" i="1"/>
  <c r="E140" i="1"/>
  <c r="E146" i="1"/>
  <c r="E149" i="1"/>
  <c r="E166" i="1"/>
  <c r="E169" i="1"/>
  <c r="E175" i="1"/>
  <c r="E34" i="1"/>
  <c r="E57" i="1"/>
  <c r="E73" i="1"/>
  <c r="E131" i="1"/>
  <c r="E154" i="1"/>
  <c r="E171" i="1"/>
  <c r="H23" i="1"/>
  <c r="H19" i="1"/>
  <c r="H15" i="1"/>
  <c r="E38" i="1"/>
  <c r="E61" i="1"/>
  <c r="E77" i="1"/>
  <c r="H107" i="1"/>
  <c r="H144" i="1"/>
  <c r="E110" i="1"/>
  <c r="E116" i="1"/>
  <c r="E126" i="1"/>
  <c r="E132" i="1"/>
  <c r="E135" i="1"/>
  <c r="E141" i="1"/>
  <c r="E145" i="1"/>
  <c r="E151" i="1"/>
  <c r="E163" i="1"/>
  <c r="E170" i="1"/>
  <c r="E174" i="1"/>
  <c r="E49" i="1"/>
  <c r="E65" i="1"/>
  <c r="E88" i="1"/>
  <c r="E33" i="1"/>
  <c r="E37" i="1"/>
  <c r="E48" i="1"/>
  <c r="E52" i="1"/>
  <c r="E56" i="1"/>
  <c r="E60" i="1"/>
  <c r="E64" i="1"/>
  <c r="E68" i="1"/>
  <c r="E72" i="1"/>
  <c r="E76" i="1"/>
  <c r="E87" i="1"/>
  <c r="E91" i="1"/>
  <c r="H112" i="1"/>
  <c r="H117" i="1"/>
  <c r="H128" i="1"/>
  <c r="H133" i="1"/>
  <c r="H137" i="1"/>
  <c r="H142" i="1"/>
  <c r="H147" i="1"/>
  <c r="H152" i="1"/>
  <c r="H167" i="1"/>
  <c r="H173" i="1"/>
  <c r="H176" i="1"/>
  <c r="H35" i="1"/>
  <c r="H39" i="1"/>
  <c r="H50" i="1"/>
  <c r="H54" i="1"/>
  <c r="H58" i="1"/>
  <c r="H62" i="1"/>
  <c r="H66" i="1"/>
  <c r="H70" i="1"/>
  <c r="H74" i="1"/>
  <c r="H85" i="1"/>
  <c r="H89" i="1"/>
  <c r="E177" i="1"/>
  <c r="E113" i="1"/>
  <c r="E125" i="1"/>
  <c r="E129" i="1"/>
  <c r="E134" i="1"/>
  <c r="E138" i="1"/>
  <c r="E143" i="1"/>
  <c r="E148" i="1"/>
  <c r="E153" i="1"/>
  <c r="E168" i="1"/>
  <c r="E172" i="1"/>
  <c r="E32" i="1"/>
  <c r="E36" i="1"/>
  <c r="E47" i="1"/>
  <c r="E51" i="1"/>
  <c r="E55" i="1"/>
  <c r="E59" i="1"/>
  <c r="E63" i="1"/>
  <c r="E67" i="1"/>
  <c r="E71" i="1"/>
  <c r="E75" i="1"/>
  <c r="E86" i="1"/>
  <c r="E90" i="1"/>
  <c r="E115" i="1"/>
  <c r="E150" i="1"/>
  <c r="E165" i="1"/>
  <c r="J25" i="1"/>
  <c r="E31" i="1"/>
  <c r="E25" i="1" l="1"/>
  <c r="J7" i="1"/>
  <c r="H191" i="1"/>
  <c r="H94" i="1"/>
  <c r="H177" i="1"/>
  <c r="H25" i="1"/>
  <c r="H7" i="1" l="1"/>
  <c r="E7" i="1"/>
</calcChain>
</file>

<file path=xl/sharedStrings.xml><?xml version="1.0" encoding="utf-8"?>
<sst xmlns="http://schemas.openxmlformats.org/spreadsheetml/2006/main" count="321" uniqueCount="233">
  <si>
    <t xml:space="preserve"> </t>
  </si>
  <si>
    <t>All Schools</t>
  </si>
  <si>
    <t>All Dependent Recipients</t>
  </si>
  <si>
    <t>All Independent Recipients</t>
  </si>
  <si>
    <t>Total # Paid</t>
  </si>
  <si>
    <t>Number</t>
  </si>
  <si>
    <t>% of Total</t>
  </si>
  <si>
    <t>Public 4-Year</t>
  </si>
  <si>
    <t>MAP</t>
  </si>
  <si>
    <t>Code</t>
  </si>
  <si>
    <t>Institution</t>
  </si>
  <si>
    <t>010</t>
  </si>
  <si>
    <t>Chicago State University</t>
  </si>
  <si>
    <t>014</t>
  </si>
  <si>
    <t>Governors State University</t>
  </si>
  <si>
    <t>022</t>
  </si>
  <si>
    <t>Illinois State University</t>
  </si>
  <si>
    <t>079</t>
  </si>
  <si>
    <t>Northeastern Illinois University</t>
  </si>
  <si>
    <t>045</t>
  </si>
  <si>
    <t>Northern Illinois University</t>
  </si>
  <si>
    <t>060</t>
  </si>
  <si>
    <t>070</t>
  </si>
  <si>
    <t>064</t>
  </si>
  <si>
    <t>065</t>
  </si>
  <si>
    <t>066</t>
  </si>
  <si>
    <t>Western Illinois University</t>
  </si>
  <si>
    <t>Total Public 4-Year</t>
  </si>
  <si>
    <t>Private Non-Profit</t>
  </si>
  <si>
    <t>American Academy of Art</t>
  </si>
  <si>
    <t>001</t>
  </si>
  <si>
    <t>Augustana College</t>
  </si>
  <si>
    <t>002</t>
  </si>
  <si>
    <t>Aurora University</t>
  </si>
  <si>
    <t>058</t>
  </si>
  <si>
    <t>Benedictine University</t>
  </si>
  <si>
    <t>005</t>
  </si>
  <si>
    <t>Blackburn College</t>
  </si>
  <si>
    <t>006</t>
  </si>
  <si>
    <t>Bradley University</t>
  </si>
  <si>
    <t>090</t>
  </si>
  <si>
    <t>Columbia College</t>
  </si>
  <si>
    <t>011</t>
  </si>
  <si>
    <t>Concordia University</t>
  </si>
  <si>
    <t>Table 2.3c, MAP Recipients by Dependency Status and by Institution, continued</t>
  </si>
  <si>
    <t>2019 ISAC Data Book</t>
  </si>
  <si>
    <t>Private Non-Profit, continued</t>
  </si>
  <si>
    <t>013</t>
  </si>
  <si>
    <t>DePaul University</t>
  </si>
  <si>
    <t>055</t>
  </si>
  <si>
    <t>Dominican University</t>
  </si>
  <si>
    <t>East West University</t>
  </si>
  <si>
    <t>016</t>
  </si>
  <si>
    <t>Elmhurst College</t>
  </si>
  <si>
    <t>017</t>
  </si>
  <si>
    <t>Eureka College</t>
  </si>
  <si>
    <t>019</t>
  </si>
  <si>
    <t>098</t>
  </si>
  <si>
    <t>Hebrew Theological College</t>
  </si>
  <si>
    <t>020</t>
  </si>
  <si>
    <t>Illinois College</t>
  </si>
  <si>
    <t>021</t>
  </si>
  <si>
    <t>Illinois Institute of Technology</t>
  </si>
  <si>
    <t>023</t>
  </si>
  <si>
    <t>Illinois Wesleyan University</t>
  </si>
  <si>
    <t>083</t>
  </si>
  <si>
    <t>Judson University</t>
  </si>
  <si>
    <t>026</t>
  </si>
  <si>
    <t>Knox College</t>
  </si>
  <si>
    <t>027</t>
  </si>
  <si>
    <t>Lake Forest College</t>
  </si>
  <si>
    <t>029</t>
  </si>
  <si>
    <t>Lewis University</t>
  </si>
  <si>
    <t>091</t>
  </si>
  <si>
    <t>Lincoln Christian University</t>
  </si>
  <si>
    <t>030</t>
  </si>
  <si>
    <t>Lincoln College</t>
  </si>
  <si>
    <t>031</t>
  </si>
  <si>
    <t>Loyola University</t>
  </si>
  <si>
    <t>092</t>
  </si>
  <si>
    <t>MacCormac College</t>
  </si>
  <si>
    <t>034</t>
  </si>
  <si>
    <t>MacMurray College</t>
  </si>
  <si>
    <t>033</t>
  </si>
  <si>
    <t>McKendree University</t>
  </si>
  <si>
    <t>036</t>
  </si>
  <si>
    <t>Millikin University</t>
  </si>
  <si>
    <t>038</t>
  </si>
  <si>
    <t>Monmouth College</t>
  </si>
  <si>
    <t>Morrison Institute of Technology</t>
  </si>
  <si>
    <t>043</t>
  </si>
  <si>
    <t>National Louis University</t>
  </si>
  <si>
    <t>044</t>
  </si>
  <si>
    <t>North Central College</t>
  </si>
  <si>
    <t>046</t>
  </si>
  <si>
    <t>North Park University</t>
  </si>
  <si>
    <t>048</t>
  </si>
  <si>
    <t>Northwestern University</t>
  </si>
  <si>
    <t>049</t>
  </si>
  <si>
    <t>Olivet Nazarene University</t>
  </si>
  <si>
    <t>052</t>
  </si>
  <si>
    <t>Quincy University</t>
  </si>
  <si>
    <t>007</t>
  </si>
  <si>
    <t>Robert Morris University-Illinois</t>
  </si>
  <si>
    <t>053</t>
  </si>
  <si>
    <t>Rockford University</t>
  </si>
  <si>
    <t>054</t>
  </si>
  <si>
    <t>Roosevelt University</t>
  </si>
  <si>
    <t>St. Augustine College</t>
  </si>
  <si>
    <t>069</t>
  </si>
  <si>
    <t>St. Xavier University</t>
  </si>
  <si>
    <t>Telshe Yeshiva</t>
  </si>
  <si>
    <t>068</t>
  </si>
  <si>
    <t>The School of The Art Institute</t>
  </si>
  <si>
    <t>062</t>
  </si>
  <si>
    <t>The University of Chicago</t>
  </si>
  <si>
    <t>076</t>
  </si>
  <si>
    <t>Trinity Christian College</t>
  </si>
  <si>
    <t>080</t>
  </si>
  <si>
    <t>Trinity International University Reach</t>
  </si>
  <si>
    <t>081</t>
  </si>
  <si>
    <t>Trinity International University</t>
  </si>
  <si>
    <t>057</t>
  </si>
  <si>
    <t>University of St. Francis</t>
  </si>
  <si>
    <t>Vandercook College of Music</t>
  </si>
  <si>
    <t>067</t>
  </si>
  <si>
    <t>Wheaton College</t>
  </si>
  <si>
    <t>Total Private Non-Profit</t>
  </si>
  <si>
    <t>Public 2-Year</t>
  </si>
  <si>
    <t>Black Hawk College</t>
  </si>
  <si>
    <t>Carl Sandburg College</t>
  </si>
  <si>
    <t>032</t>
  </si>
  <si>
    <t>College of DuPage</t>
  </si>
  <si>
    <t>074</t>
  </si>
  <si>
    <t>College of Lake County</t>
  </si>
  <si>
    <t>012</t>
  </si>
  <si>
    <t>Danville Area Community College</t>
  </si>
  <si>
    <t>015</t>
  </si>
  <si>
    <t>Elgin Community College</t>
  </si>
  <si>
    <t>Frontier Community College</t>
  </si>
  <si>
    <t>Harold Washington College</t>
  </si>
  <si>
    <t>087</t>
  </si>
  <si>
    <t>Harper College</t>
  </si>
  <si>
    <t>Harry S. Truman College</t>
  </si>
  <si>
    <t>Heartland Community College</t>
  </si>
  <si>
    <t>Public 2-Year, continued</t>
  </si>
  <si>
    <t>084</t>
  </si>
  <si>
    <t>Highland Community College</t>
  </si>
  <si>
    <t>056</t>
  </si>
  <si>
    <t>Illinois Central College</t>
  </si>
  <si>
    <t>028</t>
  </si>
  <si>
    <t>Illinois Valley Community College</t>
  </si>
  <si>
    <t>John A. Logan College</t>
  </si>
  <si>
    <t>John Wood Community College</t>
  </si>
  <si>
    <t>024</t>
  </si>
  <si>
    <t>Joliet Junior College</t>
  </si>
  <si>
    <t>037</t>
  </si>
  <si>
    <t>Kankakee Community College</t>
  </si>
  <si>
    <t>008</t>
  </si>
  <si>
    <t>Kaskaskia College</t>
  </si>
  <si>
    <t>Kennedy-King College</t>
  </si>
  <si>
    <t>009</t>
  </si>
  <si>
    <t>Kishwaukee College</t>
  </si>
  <si>
    <t>Lake Land College</t>
  </si>
  <si>
    <t>Lewis &amp; Clark Community College</t>
  </si>
  <si>
    <t>Lincoln Land Community College</t>
  </si>
  <si>
    <t>Lincoln Trail College</t>
  </si>
  <si>
    <t>Malcolm X College</t>
  </si>
  <si>
    <t>McHenry County College</t>
  </si>
  <si>
    <t>Moraine Valley Community College</t>
  </si>
  <si>
    <t>040</t>
  </si>
  <si>
    <t>Morton College</t>
  </si>
  <si>
    <t>Oakton Community College</t>
  </si>
  <si>
    <t>Olive-Harvey College</t>
  </si>
  <si>
    <t>Olney Central College</t>
  </si>
  <si>
    <t>Parkland College</t>
  </si>
  <si>
    <t>073</t>
  </si>
  <si>
    <t>Prairie State College</t>
  </si>
  <si>
    <t>041</t>
  </si>
  <si>
    <t>Rend Lake College</t>
  </si>
  <si>
    <t>Richard J. Daley College</t>
  </si>
  <si>
    <t>Richland Community College</t>
  </si>
  <si>
    <t>085</t>
  </si>
  <si>
    <t>Rock Valley College</t>
  </si>
  <si>
    <t>088</t>
  </si>
  <si>
    <t>Sauk Valley Community College</t>
  </si>
  <si>
    <t>075</t>
  </si>
  <si>
    <t>Shawnee Community College</t>
  </si>
  <si>
    <t>063</t>
  </si>
  <si>
    <t>South Suburban College</t>
  </si>
  <si>
    <t>078</t>
  </si>
  <si>
    <t>Southeastern Illinois College</t>
  </si>
  <si>
    <t>004</t>
  </si>
  <si>
    <t>Southwestern Illinois College</t>
  </si>
  <si>
    <t>077</t>
  </si>
  <si>
    <t>Spoon River College</t>
  </si>
  <si>
    <t>047</t>
  </si>
  <si>
    <t>Triton College</t>
  </si>
  <si>
    <t>082</t>
  </si>
  <si>
    <t>Wabash Valley College</t>
  </si>
  <si>
    <t>096</t>
  </si>
  <si>
    <t>Waubonsee Community College</t>
  </si>
  <si>
    <t>Wilbur Wright College</t>
  </si>
  <si>
    <t>Total Public 2-Year</t>
  </si>
  <si>
    <t>Blessing-Rieman College of Nursing</t>
  </si>
  <si>
    <t>Capital Area School of Prac Nursing</t>
  </si>
  <si>
    <t>Graham Hospital School of Nursing</t>
  </si>
  <si>
    <t>Lakeview College of Nursing</t>
  </si>
  <si>
    <t>Methodist College of Nursing</t>
  </si>
  <si>
    <t>National University of Health Sciences</t>
  </si>
  <si>
    <t>Resurrection University</t>
  </si>
  <si>
    <t>Rush University</t>
  </si>
  <si>
    <t>St. Anthony College of Nursing</t>
  </si>
  <si>
    <t>St. Francis Med Center College of Nursing</t>
  </si>
  <si>
    <t>St. John's College</t>
  </si>
  <si>
    <t>Trinity College of Nursing</t>
  </si>
  <si>
    <t>Proprietary Schools</t>
  </si>
  <si>
    <t>Chamberlain University</t>
  </si>
  <si>
    <t>DeVry University</t>
  </si>
  <si>
    <t>Fox College</t>
  </si>
  <si>
    <t>Midstate College</t>
  </si>
  <si>
    <t>Northwestern College</t>
  </si>
  <si>
    <t>The Illinois Institute of Art</t>
  </si>
  <si>
    <t xml:space="preserve">Total Proprietary Schools </t>
  </si>
  <si>
    <t>Table 2.3c of the 2019 ISAC Data Book</t>
  </si>
  <si>
    <t>FY2019 MAP Recipients by Dependency Status and by Institution</t>
  </si>
  <si>
    <t>Eastern Illinois University</t>
  </si>
  <si>
    <t>Southern Illinois University Carbondale</t>
  </si>
  <si>
    <t>Southern Illinois University Edwardsville</t>
  </si>
  <si>
    <t>University of Illinois Chicago</t>
  </si>
  <si>
    <t>University of Illinois Springfield</t>
  </si>
  <si>
    <t>University of Illinois Urbana-Champaign</t>
  </si>
  <si>
    <t>Greenville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</si>
</sst>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8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horizontal="right"/>
    </xf>
  </cellStyleXfs>
  <cellXfs count="60">
    <xf numFmtId="0" fontId="0" fillId="0" borderId="0" xfId="0"/>
    <xf numFmtId="0" fontId="1" fillId="0" borderId="0" xfId="0" applyFont="1" applyFill="1" applyProtection="1"/>
    <xf numFmtId="37" fontId="2" fillId="0" borderId="0" xfId="0" applyNumberFormat="1" applyFont="1" applyFill="1" applyProtection="1"/>
    <xf numFmtId="0" fontId="3" fillId="0" borderId="0" xfId="0" applyFont="1" applyFill="1" applyProtection="1"/>
    <xf numFmtId="0" fontId="4" fillId="0" borderId="0" xfId="0" applyFont="1" applyFill="1"/>
    <xf numFmtId="37" fontId="5" fillId="0" borderId="0" xfId="0" applyNumberFormat="1" applyFont="1" applyFill="1" applyProtection="1"/>
    <xf numFmtId="0" fontId="2" fillId="0" borderId="0" xfId="0" applyFont="1" applyFill="1" applyProtection="1"/>
    <xf numFmtId="0" fontId="5" fillId="0" borderId="0" xfId="0" applyFont="1" applyFill="1" applyProtection="1"/>
    <xf numFmtId="0" fontId="6" fillId="0" borderId="0" xfId="0" applyFont="1" applyFill="1" applyBorder="1" applyAlignment="1" applyProtection="1">
      <alignment horizontal="right"/>
    </xf>
    <xf numFmtId="0" fontId="7" fillId="0" borderId="0" xfId="0" applyFont="1" applyFill="1" applyAlignment="1">
      <alignment horizontal="left"/>
    </xf>
    <xf numFmtId="0" fontId="6" fillId="0" borderId="0" xfId="0" applyFont="1" applyFill="1" applyProtection="1"/>
    <xf numFmtId="37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" vertical="center"/>
    </xf>
    <xf numFmtId="37" fontId="2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9" fontId="4" fillId="0" borderId="0" xfId="0" applyNumberFormat="1" applyFont="1" applyFill="1" applyAlignment="1" applyProtection="1"/>
    <xf numFmtId="3" fontId="4" fillId="0" borderId="0" xfId="0" applyNumberFormat="1" applyFont="1" applyFill="1"/>
    <xf numFmtId="0" fontId="7" fillId="0" borderId="0" xfId="0" applyFont="1" applyFill="1" applyProtection="1"/>
    <xf numFmtId="0" fontId="4" fillId="0" borderId="0" xfId="0" applyFont="1" applyFill="1" applyProtection="1"/>
    <xf numFmtId="37" fontId="2" fillId="0" borderId="0" xfId="0" applyNumberFormat="1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37" fontId="2" fillId="0" borderId="0" xfId="0" applyNumberFormat="1" applyFont="1" applyFill="1" applyAlignment="1" applyProtection="1">
      <alignment horizontal="right"/>
    </xf>
    <xf numFmtId="0" fontId="6" fillId="0" borderId="0" xfId="0" applyFont="1" applyFill="1" applyAlignment="1" applyProtection="1">
      <alignment horizontal="right"/>
    </xf>
    <xf numFmtId="37" fontId="4" fillId="0" borderId="0" xfId="0" applyNumberFormat="1" applyFont="1" applyFill="1" applyAlignment="1" applyProtection="1">
      <alignment horizontal="center"/>
    </xf>
    <xf numFmtId="0" fontId="4" fillId="0" borderId="0" xfId="0" quotePrefix="1" applyFont="1" applyFill="1" applyAlignment="1" applyProtection="1">
      <alignment horizontal="right"/>
    </xf>
    <xf numFmtId="3" fontId="4" fillId="0" borderId="0" xfId="0" applyNumberFormat="1" applyFont="1"/>
    <xf numFmtId="9" fontId="4" fillId="0" borderId="0" xfId="0" applyNumberFormat="1" applyFont="1" applyFill="1"/>
    <xf numFmtId="37" fontId="4" fillId="0" borderId="0" xfId="0" applyNumberFormat="1" applyFont="1" applyFill="1" applyProtection="1"/>
    <xf numFmtId="0" fontId="8" fillId="0" borderId="0" xfId="0" applyFont="1" applyFill="1" applyProtection="1"/>
    <xf numFmtId="0" fontId="9" fillId="0" borderId="0" xfId="0" applyFont="1" applyFill="1" applyProtection="1"/>
    <xf numFmtId="9" fontId="2" fillId="0" borderId="0" xfId="0" applyNumberFormat="1" applyFont="1" applyFill="1" applyProtection="1"/>
    <xf numFmtId="3" fontId="10" fillId="0" borderId="0" xfId="0" applyNumberFormat="1" applyFont="1" applyFill="1"/>
    <xf numFmtId="0" fontId="7" fillId="0" borderId="0" xfId="0" applyFont="1" applyFill="1"/>
    <xf numFmtId="0" fontId="8" fillId="0" borderId="0" xfId="0" applyFont="1" applyFill="1"/>
    <xf numFmtId="0" fontId="4" fillId="0" borderId="0" xfId="0" applyFont="1"/>
    <xf numFmtId="0" fontId="11" fillId="0" borderId="0" xfId="0" applyFont="1" applyFill="1"/>
    <xf numFmtId="0" fontId="12" fillId="0" borderId="0" xfId="0" applyFont="1" applyFill="1"/>
    <xf numFmtId="0" fontId="11" fillId="0" borderId="0" xfId="0" applyFont="1"/>
    <xf numFmtId="0" fontId="13" fillId="0" borderId="0" xfId="0" applyFont="1" applyFill="1" applyProtection="1"/>
    <xf numFmtId="0" fontId="11" fillId="0" borderId="0" xfId="0" applyFont="1" applyFill="1" applyProtection="1"/>
    <xf numFmtId="0" fontId="4" fillId="0" borderId="0" xfId="1" applyAlignment="1"/>
    <xf numFmtId="0" fontId="4" fillId="0" borderId="0" xfId="1" quotePrefix="1" applyFill="1" applyAlignment="1" applyProtection="1">
      <alignment horizontal="right"/>
    </xf>
    <xf numFmtId="0" fontId="4" fillId="0" borderId="0" xfId="1" applyFill="1" applyAlignment="1" applyProtection="1"/>
    <xf numFmtId="3" fontId="4" fillId="0" borderId="0" xfId="1" applyNumberFormat="1" applyAlignment="1"/>
    <xf numFmtId="9" fontId="4" fillId="0" borderId="0" xfId="1" applyNumberFormat="1" applyFill="1" applyAlignment="1" applyProtection="1"/>
    <xf numFmtId="0" fontId="4" fillId="0" borderId="0" xfId="1" applyFill="1" applyAlignment="1"/>
    <xf numFmtId="3" fontId="4" fillId="0" borderId="0" xfId="1" applyNumberFormat="1" applyFill="1" applyAlignment="1"/>
    <xf numFmtId="0" fontId="4" fillId="0" borderId="0" xfId="1" applyFill="1" applyAlignment="1" applyProtection="1">
      <alignment horizontal="right"/>
    </xf>
    <xf numFmtId="9" fontId="4" fillId="0" borderId="0" xfId="1" applyNumberFormat="1" applyFill="1" applyAlignment="1" applyProtection="1">
      <alignment horizontal="right"/>
    </xf>
    <xf numFmtId="37" fontId="4" fillId="0" borderId="0" xfId="1" applyNumberFormat="1" applyFill="1" applyAlignment="1" applyProtection="1">
      <alignment horizontal="right"/>
    </xf>
    <xf numFmtId="9" fontId="4" fillId="0" borderId="0" xfId="1" applyNumberFormat="1" applyFill="1" applyAlignment="1"/>
    <xf numFmtId="0" fontId="11" fillId="0" borderId="0" xfId="0" applyFont="1" applyFill="1" applyAlignment="1">
      <alignment vertical="top"/>
    </xf>
    <xf numFmtId="0" fontId="5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right" vertical="top"/>
    </xf>
    <xf numFmtId="0" fontId="4" fillId="0" borderId="0" xfId="0" applyFont="1" applyFill="1" applyAlignment="1">
      <alignment vertical="top"/>
    </xf>
    <xf numFmtId="0" fontId="2" fillId="0" borderId="0" xfId="0" applyFont="1" applyFill="1" applyAlignment="1" applyProtection="1">
      <alignment horizontal="right" vertical="top"/>
    </xf>
    <xf numFmtId="0" fontId="2" fillId="0" borderId="0" xfId="1" applyFont="1" applyFill="1" applyAlignment="1" applyProtection="1">
      <alignment horizontal="right"/>
    </xf>
    <xf numFmtId="0" fontId="2" fillId="0" borderId="0" xfId="1" applyFont="1" applyFill="1" applyAlignment="1">
      <alignment horizontal="right"/>
    </xf>
  </cellXfs>
  <cellStyles count="2">
    <cellStyle name="Normal" xfId="0" builtinId="0"/>
    <cellStyle name="tnr-10pt" xfId="1" xr:uid="{432E6BC4-6EDE-4E7A-A4D8-174A18E2F7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0632-C531-4DD5-9A11-5285905D318F}">
  <sheetPr>
    <tabColor theme="7" tint="0.39997558519241921"/>
  </sheetPr>
  <dimension ref="A1:N210"/>
  <sheetViews>
    <sheetView tabSelected="1" view="pageBreakPreview" zoomScale="115" zoomScaleNormal="80" zoomScaleSheetLayoutView="115" workbookViewId="0">
      <selection activeCell="C7" sqref="C7"/>
    </sheetView>
  </sheetViews>
  <sheetFormatPr defaultRowHeight="12.75" customHeight="1" x14ac:dyDescent="0.25"/>
  <cols>
    <col min="1" max="1" width="10.42578125" style="37" customWidth="1"/>
    <col min="2" max="2" width="14.140625" style="37" customWidth="1"/>
    <col min="3" max="3" width="43.140625" style="37" customWidth="1"/>
    <col min="4" max="4" width="9" style="4" customWidth="1"/>
    <col min="5" max="5" width="17.7109375" style="4" customWidth="1"/>
    <col min="6" max="6" width="5.42578125" style="4" customWidth="1"/>
    <col min="7" max="7" width="12.42578125" style="4" bestFit="1" customWidth="1"/>
    <col min="8" max="8" width="17" style="4" customWidth="1"/>
    <col min="9" max="9" width="5.42578125" style="4" customWidth="1"/>
    <col min="10" max="10" width="12" style="4" customWidth="1"/>
    <col min="11" max="14" width="9.28515625" style="37"/>
    <col min="15" max="15" width="35.85546875" style="37" customWidth="1"/>
    <col min="16" max="16" width="37.85546875" style="37" customWidth="1"/>
    <col min="17" max="17" width="9.28515625" style="37"/>
    <col min="18" max="18" width="12.140625" style="37" customWidth="1"/>
    <col min="19" max="21" width="9.28515625" style="37"/>
    <col min="22" max="22" width="21.85546875" style="37" customWidth="1"/>
    <col min="23" max="25" width="9.28515625" style="37"/>
    <col min="26" max="26" width="29.28515625" style="37" customWidth="1"/>
    <col min="27" max="256" width="9.28515625" style="37"/>
    <col min="257" max="257" width="10.42578125" style="37" customWidth="1"/>
    <col min="258" max="258" width="14.140625" style="37" customWidth="1"/>
    <col min="259" max="259" width="43.140625" style="37" customWidth="1"/>
    <col min="260" max="260" width="9" style="37" customWidth="1"/>
    <col min="261" max="261" width="17.7109375" style="37" customWidth="1"/>
    <col min="262" max="262" width="5.42578125" style="37" customWidth="1"/>
    <col min="263" max="263" width="12.42578125" style="37" bestFit="1" customWidth="1"/>
    <col min="264" max="264" width="17" style="37" customWidth="1"/>
    <col min="265" max="265" width="5.42578125" style="37" customWidth="1"/>
    <col min="266" max="266" width="12" style="37" customWidth="1"/>
    <col min="267" max="273" width="9.28515625" style="37"/>
    <col min="274" max="274" width="12.140625" style="37" customWidth="1"/>
    <col min="275" max="277" width="9.28515625" style="37"/>
    <col min="278" max="278" width="21.85546875" style="37" customWidth="1"/>
    <col min="279" max="281" width="9.28515625" style="37"/>
    <col min="282" max="282" width="29.28515625" style="37" customWidth="1"/>
    <col min="283" max="512" width="9.28515625" style="37"/>
    <col min="513" max="513" width="10.42578125" style="37" customWidth="1"/>
    <col min="514" max="514" width="14.140625" style="37" customWidth="1"/>
    <col min="515" max="515" width="43.140625" style="37" customWidth="1"/>
    <col min="516" max="516" width="9" style="37" customWidth="1"/>
    <col min="517" max="517" width="17.7109375" style="37" customWidth="1"/>
    <col min="518" max="518" width="5.42578125" style="37" customWidth="1"/>
    <col min="519" max="519" width="12.42578125" style="37" bestFit="1" customWidth="1"/>
    <col min="520" max="520" width="17" style="37" customWidth="1"/>
    <col min="521" max="521" width="5.42578125" style="37" customWidth="1"/>
    <col min="522" max="522" width="12" style="37" customWidth="1"/>
    <col min="523" max="529" width="9.28515625" style="37"/>
    <col min="530" max="530" width="12.140625" style="37" customWidth="1"/>
    <col min="531" max="533" width="9.28515625" style="37"/>
    <col min="534" max="534" width="21.85546875" style="37" customWidth="1"/>
    <col min="535" max="537" width="9.28515625" style="37"/>
    <col min="538" max="538" width="29.28515625" style="37" customWidth="1"/>
    <col min="539" max="768" width="9.28515625" style="37"/>
    <col min="769" max="769" width="10.42578125" style="37" customWidth="1"/>
    <col min="770" max="770" width="14.140625" style="37" customWidth="1"/>
    <col min="771" max="771" width="43.140625" style="37" customWidth="1"/>
    <col min="772" max="772" width="9" style="37" customWidth="1"/>
    <col min="773" max="773" width="17.7109375" style="37" customWidth="1"/>
    <col min="774" max="774" width="5.42578125" style="37" customWidth="1"/>
    <col min="775" max="775" width="12.42578125" style="37" bestFit="1" customWidth="1"/>
    <col min="776" max="776" width="17" style="37" customWidth="1"/>
    <col min="777" max="777" width="5.42578125" style="37" customWidth="1"/>
    <col min="778" max="778" width="12" style="37" customWidth="1"/>
    <col min="779" max="785" width="9.28515625" style="37"/>
    <col min="786" max="786" width="12.140625" style="37" customWidth="1"/>
    <col min="787" max="789" width="9.28515625" style="37"/>
    <col min="790" max="790" width="21.85546875" style="37" customWidth="1"/>
    <col min="791" max="793" width="9.28515625" style="37"/>
    <col min="794" max="794" width="29.28515625" style="37" customWidth="1"/>
    <col min="795" max="1024" width="9.28515625" style="37"/>
    <col min="1025" max="1025" width="10.42578125" style="37" customWidth="1"/>
    <col min="1026" max="1026" width="14.140625" style="37" customWidth="1"/>
    <col min="1027" max="1027" width="43.140625" style="37" customWidth="1"/>
    <col min="1028" max="1028" width="9" style="37" customWidth="1"/>
    <col min="1029" max="1029" width="17.7109375" style="37" customWidth="1"/>
    <col min="1030" max="1030" width="5.42578125" style="37" customWidth="1"/>
    <col min="1031" max="1031" width="12.42578125" style="37" bestFit="1" customWidth="1"/>
    <col min="1032" max="1032" width="17" style="37" customWidth="1"/>
    <col min="1033" max="1033" width="5.42578125" style="37" customWidth="1"/>
    <col min="1034" max="1034" width="12" style="37" customWidth="1"/>
    <col min="1035" max="1041" width="9.28515625" style="37"/>
    <col min="1042" max="1042" width="12.140625" style="37" customWidth="1"/>
    <col min="1043" max="1045" width="9.28515625" style="37"/>
    <col min="1046" max="1046" width="21.85546875" style="37" customWidth="1"/>
    <col min="1047" max="1049" width="9.28515625" style="37"/>
    <col min="1050" max="1050" width="29.28515625" style="37" customWidth="1"/>
    <col min="1051" max="1280" width="9.28515625" style="37"/>
    <col min="1281" max="1281" width="10.42578125" style="37" customWidth="1"/>
    <col min="1282" max="1282" width="14.140625" style="37" customWidth="1"/>
    <col min="1283" max="1283" width="43.140625" style="37" customWidth="1"/>
    <col min="1284" max="1284" width="9" style="37" customWidth="1"/>
    <col min="1285" max="1285" width="17.7109375" style="37" customWidth="1"/>
    <col min="1286" max="1286" width="5.42578125" style="37" customWidth="1"/>
    <col min="1287" max="1287" width="12.42578125" style="37" bestFit="1" customWidth="1"/>
    <col min="1288" max="1288" width="17" style="37" customWidth="1"/>
    <col min="1289" max="1289" width="5.42578125" style="37" customWidth="1"/>
    <col min="1290" max="1290" width="12" style="37" customWidth="1"/>
    <col min="1291" max="1297" width="9.28515625" style="37"/>
    <col min="1298" max="1298" width="12.140625" style="37" customWidth="1"/>
    <col min="1299" max="1301" width="9.28515625" style="37"/>
    <col min="1302" max="1302" width="21.85546875" style="37" customWidth="1"/>
    <col min="1303" max="1305" width="9.28515625" style="37"/>
    <col min="1306" max="1306" width="29.28515625" style="37" customWidth="1"/>
    <col min="1307" max="1536" width="9.28515625" style="37"/>
    <col min="1537" max="1537" width="10.42578125" style="37" customWidth="1"/>
    <col min="1538" max="1538" width="14.140625" style="37" customWidth="1"/>
    <col min="1539" max="1539" width="43.140625" style="37" customWidth="1"/>
    <col min="1540" max="1540" width="9" style="37" customWidth="1"/>
    <col min="1541" max="1541" width="17.7109375" style="37" customWidth="1"/>
    <col min="1542" max="1542" width="5.42578125" style="37" customWidth="1"/>
    <col min="1543" max="1543" width="12.42578125" style="37" bestFit="1" customWidth="1"/>
    <col min="1544" max="1544" width="17" style="37" customWidth="1"/>
    <col min="1545" max="1545" width="5.42578125" style="37" customWidth="1"/>
    <col min="1546" max="1546" width="12" style="37" customWidth="1"/>
    <col min="1547" max="1553" width="9.28515625" style="37"/>
    <col min="1554" max="1554" width="12.140625" style="37" customWidth="1"/>
    <col min="1555" max="1557" width="9.28515625" style="37"/>
    <col min="1558" max="1558" width="21.85546875" style="37" customWidth="1"/>
    <col min="1559" max="1561" width="9.28515625" style="37"/>
    <col min="1562" max="1562" width="29.28515625" style="37" customWidth="1"/>
    <col min="1563" max="1792" width="9.28515625" style="37"/>
    <col min="1793" max="1793" width="10.42578125" style="37" customWidth="1"/>
    <col min="1794" max="1794" width="14.140625" style="37" customWidth="1"/>
    <col min="1795" max="1795" width="43.140625" style="37" customWidth="1"/>
    <col min="1796" max="1796" width="9" style="37" customWidth="1"/>
    <col min="1797" max="1797" width="17.7109375" style="37" customWidth="1"/>
    <col min="1798" max="1798" width="5.42578125" style="37" customWidth="1"/>
    <col min="1799" max="1799" width="12.42578125" style="37" bestFit="1" customWidth="1"/>
    <col min="1800" max="1800" width="17" style="37" customWidth="1"/>
    <col min="1801" max="1801" width="5.42578125" style="37" customWidth="1"/>
    <col min="1802" max="1802" width="12" style="37" customWidth="1"/>
    <col min="1803" max="1809" width="9.28515625" style="37"/>
    <col min="1810" max="1810" width="12.140625" style="37" customWidth="1"/>
    <col min="1811" max="1813" width="9.28515625" style="37"/>
    <col min="1814" max="1814" width="21.85546875" style="37" customWidth="1"/>
    <col min="1815" max="1817" width="9.28515625" style="37"/>
    <col min="1818" max="1818" width="29.28515625" style="37" customWidth="1"/>
    <col min="1819" max="2048" width="9.28515625" style="37"/>
    <col min="2049" max="2049" width="10.42578125" style="37" customWidth="1"/>
    <col min="2050" max="2050" width="14.140625" style="37" customWidth="1"/>
    <col min="2051" max="2051" width="43.140625" style="37" customWidth="1"/>
    <col min="2052" max="2052" width="9" style="37" customWidth="1"/>
    <col min="2053" max="2053" width="17.7109375" style="37" customWidth="1"/>
    <col min="2054" max="2054" width="5.42578125" style="37" customWidth="1"/>
    <col min="2055" max="2055" width="12.42578125" style="37" bestFit="1" customWidth="1"/>
    <col min="2056" max="2056" width="17" style="37" customWidth="1"/>
    <col min="2057" max="2057" width="5.42578125" style="37" customWidth="1"/>
    <col min="2058" max="2058" width="12" style="37" customWidth="1"/>
    <col min="2059" max="2065" width="9.28515625" style="37"/>
    <col min="2066" max="2066" width="12.140625" style="37" customWidth="1"/>
    <col min="2067" max="2069" width="9.28515625" style="37"/>
    <col min="2070" max="2070" width="21.85546875" style="37" customWidth="1"/>
    <col min="2071" max="2073" width="9.28515625" style="37"/>
    <col min="2074" max="2074" width="29.28515625" style="37" customWidth="1"/>
    <col min="2075" max="2304" width="9.28515625" style="37"/>
    <col min="2305" max="2305" width="10.42578125" style="37" customWidth="1"/>
    <col min="2306" max="2306" width="14.140625" style="37" customWidth="1"/>
    <col min="2307" max="2307" width="43.140625" style="37" customWidth="1"/>
    <col min="2308" max="2308" width="9" style="37" customWidth="1"/>
    <col min="2309" max="2309" width="17.7109375" style="37" customWidth="1"/>
    <col min="2310" max="2310" width="5.42578125" style="37" customWidth="1"/>
    <col min="2311" max="2311" width="12.42578125" style="37" bestFit="1" customWidth="1"/>
    <col min="2312" max="2312" width="17" style="37" customWidth="1"/>
    <col min="2313" max="2313" width="5.42578125" style="37" customWidth="1"/>
    <col min="2314" max="2314" width="12" style="37" customWidth="1"/>
    <col min="2315" max="2321" width="9.28515625" style="37"/>
    <col min="2322" max="2322" width="12.140625" style="37" customWidth="1"/>
    <col min="2323" max="2325" width="9.28515625" style="37"/>
    <col min="2326" max="2326" width="21.85546875" style="37" customWidth="1"/>
    <col min="2327" max="2329" width="9.28515625" style="37"/>
    <col min="2330" max="2330" width="29.28515625" style="37" customWidth="1"/>
    <col min="2331" max="2560" width="9.28515625" style="37"/>
    <col min="2561" max="2561" width="10.42578125" style="37" customWidth="1"/>
    <col min="2562" max="2562" width="14.140625" style="37" customWidth="1"/>
    <col min="2563" max="2563" width="43.140625" style="37" customWidth="1"/>
    <col min="2564" max="2564" width="9" style="37" customWidth="1"/>
    <col min="2565" max="2565" width="17.7109375" style="37" customWidth="1"/>
    <col min="2566" max="2566" width="5.42578125" style="37" customWidth="1"/>
    <col min="2567" max="2567" width="12.42578125" style="37" bestFit="1" customWidth="1"/>
    <col min="2568" max="2568" width="17" style="37" customWidth="1"/>
    <col min="2569" max="2569" width="5.42578125" style="37" customWidth="1"/>
    <col min="2570" max="2570" width="12" style="37" customWidth="1"/>
    <col min="2571" max="2577" width="9.28515625" style="37"/>
    <col min="2578" max="2578" width="12.140625" style="37" customWidth="1"/>
    <col min="2579" max="2581" width="9.28515625" style="37"/>
    <col min="2582" max="2582" width="21.85546875" style="37" customWidth="1"/>
    <col min="2583" max="2585" width="9.28515625" style="37"/>
    <col min="2586" max="2586" width="29.28515625" style="37" customWidth="1"/>
    <col min="2587" max="2816" width="9.28515625" style="37"/>
    <col min="2817" max="2817" width="10.42578125" style="37" customWidth="1"/>
    <col min="2818" max="2818" width="14.140625" style="37" customWidth="1"/>
    <col min="2819" max="2819" width="43.140625" style="37" customWidth="1"/>
    <col min="2820" max="2820" width="9" style="37" customWidth="1"/>
    <col min="2821" max="2821" width="17.7109375" style="37" customWidth="1"/>
    <col min="2822" max="2822" width="5.42578125" style="37" customWidth="1"/>
    <col min="2823" max="2823" width="12.42578125" style="37" bestFit="1" customWidth="1"/>
    <col min="2824" max="2824" width="17" style="37" customWidth="1"/>
    <col min="2825" max="2825" width="5.42578125" style="37" customWidth="1"/>
    <col min="2826" max="2826" width="12" style="37" customWidth="1"/>
    <col min="2827" max="2833" width="9.28515625" style="37"/>
    <col min="2834" max="2834" width="12.140625" style="37" customWidth="1"/>
    <col min="2835" max="2837" width="9.28515625" style="37"/>
    <col min="2838" max="2838" width="21.85546875" style="37" customWidth="1"/>
    <col min="2839" max="2841" width="9.28515625" style="37"/>
    <col min="2842" max="2842" width="29.28515625" style="37" customWidth="1"/>
    <col min="2843" max="3072" width="9.28515625" style="37"/>
    <col min="3073" max="3073" width="10.42578125" style="37" customWidth="1"/>
    <col min="3074" max="3074" width="14.140625" style="37" customWidth="1"/>
    <col min="3075" max="3075" width="43.140625" style="37" customWidth="1"/>
    <col min="3076" max="3076" width="9" style="37" customWidth="1"/>
    <col min="3077" max="3077" width="17.7109375" style="37" customWidth="1"/>
    <col min="3078" max="3078" width="5.42578125" style="37" customWidth="1"/>
    <col min="3079" max="3079" width="12.42578125" style="37" bestFit="1" customWidth="1"/>
    <col min="3080" max="3080" width="17" style="37" customWidth="1"/>
    <col min="3081" max="3081" width="5.42578125" style="37" customWidth="1"/>
    <col min="3082" max="3082" width="12" style="37" customWidth="1"/>
    <col min="3083" max="3089" width="9.28515625" style="37"/>
    <col min="3090" max="3090" width="12.140625" style="37" customWidth="1"/>
    <col min="3091" max="3093" width="9.28515625" style="37"/>
    <col min="3094" max="3094" width="21.85546875" style="37" customWidth="1"/>
    <col min="3095" max="3097" width="9.28515625" style="37"/>
    <col min="3098" max="3098" width="29.28515625" style="37" customWidth="1"/>
    <col min="3099" max="3328" width="9.28515625" style="37"/>
    <col min="3329" max="3329" width="10.42578125" style="37" customWidth="1"/>
    <col min="3330" max="3330" width="14.140625" style="37" customWidth="1"/>
    <col min="3331" max="3331" width="43.140625" style="37" customWidth="1"/>
    <col min="3332" max="3332" width="9" style="37" customWidth="1"/>
    <col min="3333" max="3333" width="17.7109375" style="37" customWidth="1"/>
    <col min="3334" max="3334" width="5.42578125" style="37" customWidth="1"/>
    <col min="3335" max="3335" width="12.42578125" style="37" bestFit="1" customWidth="1"/>
    <col min="3336" max="3336" width="17" style="37" customWidth="1"/>
    <col min="3337" max="3337" width="5.42578125" style="37" customWidth="1"/>
    <col min="3338" max="3338" width="12" style="37" customWidth="1"/>
    <col min="3339" max="3345" width="9.28515625" style="37"/>
    <col min="3346" max="3346" width="12.140625" style="37" customWidth="1"/>
    <col min="3347" max="3349" width="9.28515625" style="37"/>
    <col min="3350" max="3350" width="21.85546875" style="37" customWidth="1"/>
    <col min="3351" max="3353" width="9.28515625" style="37"/>
    <col min="3354" max="3354" width="29.28515625" style="37" customWidth="1"/>
    <col min="3355" max="3584" width="9.28515625" style="37"/>
    <col min="3585" max="3585" width="10.42578125" style="37" customWidth="1"/>
    <col min="3586" max="3586" width="14.140625" style="37" customWidth="1"/>
    <col min="3587" max="3587" width="43.140625" style="37" customWidth="1"/>
    <col min="3588" max="3588" width="9" style="37" customWidth="1"/>
    <col min="3589" max="3589" width="17.7109375" style="37" customWidth="1"/>
    <col min="3590" max="3590" width="5.42578125" style="37" customWidth="1"/>
    <col min="3591" max="3591" width="12.42578125" style="37" bestFit="1" customWidth="1"/>
    <col min="3592" max="3592" width="17" style="37" customWidth="1"/>
    <col min="3593" max="3593" width="5.42578125" style="37" customWidth="1"/>
    <col min="3594" max="3594" width="12" style="37" customWidth="1"/>
    <col min="3595" max="3601" width="9.28515625" style="37"/>
    <col min="3602" max="3602" width="12.140625" style="37" customWidth="1"/>
    <col min="3603" max="3605" width="9.28515625" style="37"/>
    <col min="3606" max="3606" width="21.85546875" style="37" customWidth="1"/>
    <col min="3607" max="3609" width="9.28515625" style="37"/>
    <col min="3610" max="3610" width="29.28515625" style="37" customWidth="1"/>
    <col min="3611" max="3840" width="9.28515625" style="37"/>
    <col min="3841" max="3841" width="10.42578125" style="37" customWidth="1"/>
    <col min="3842" max="3842" width="14.140625" style="37" customWidth="1"/>
    <col min="3843" max="3843" width="43.140625" style="37" customWidth="1"/>
    <col min="3844" max="3844" width="9" style="37" customWidth="1"/>
    <col min="3845" max="3845" width="17.7109375" style="37" customWidth="1"/>
    <col min="3846" max="3846" width="5.42578125" style="37" customWidth="1"/>
    <col min="3847" max="3847" width="12.42578125" style="37" bestFit="1" customWidth="1"/>
    <col min="3848" max="3848" width="17" style="37" customWidth="1"/>
    <col min="3849" max="3849" width="5.42578125" style="37" customWidth="1"/>
    <col min="3850" max="3850" width="12" style="37" customWidth="1"/>
    <col min="3851" max="3857" width="9.28515625" style="37"/>
    <col min="3858" max="3858" width="12.140625" style="37" customWidth="1"/>
    <col min="3859" max="3861" width="9.28515625" style="37"/>
    <col min="3862" max="3862" width="21.85546875" style="37" customWidth="1"/>
    <col min="3863" max="3865" width="9.28515625" style="37"/>
    <col min="3866" max="3866" width="29.28515625" style="37" customWidth="1"/>
    <col min="3867" max="4096" width="9.28515625" style="37"/>
    <col min="4097" max="4097" width="10.42578125" style="37" customWidth="1"/>
    <col min="4098" max="4098" width="14.140625" style="37" customWidth="1"/>
    <col min="4099" max="4099" width="43.140625" style="37" customWidth="1"/>
    <col min="4100" max="4100" width="9" style="37" customWidth="1"/>
    <col min="4101" max="4101" width="17.7109375" style="37" customWidth="1"/>
    <col min="4102" max="4102" width="5.42578125" style="37" customWidth="1"/>
    <col min="4103" max="4103" width="12.42578125" style="37" bestFit="1" customWidth="1"/>
    <col min="4104" max="4104" width="17" style="37" customWidth="1"/>
    <col min="4105" max="4105" width="5.42578125" style="37" customWidth="1"/>
    <col min="4106" max="4106" width="12" style="37" customWidth="1"/>
    <col min="4107" max="4113" width="9.28515625" style="37"/>
    <col min="4114" max="4114" width="12.140625" style="37" customWidth="1"/>
    <col min="4115" max="4117" width="9.28515625" style="37"/>
    <col min="4118" max="4118" width="21.85546875" style="37" customWidth="1"/>
    <col min="4119" max="4121" width="9.28515625" style="37"/>
    <col min="4122" max="4122" width="29.28515625" style="37" customWidth="1"/>
    <col min="4123" max="4352" width="9.28515625" style="37"/>
    <col min="4353" max="4353" width="10.42578125" style="37" customWidth="1"/>
    <col min="4354" max="4354" width="14.140625" style="37" customWidth="1"/>
    <col min="4355" max="4355" width="43.140625" style="37" customWidth="1"/>
    <col min="4356" max="4356" width="9" style="37" customWidth="1"/>
    <col min="4357" max="4357" width="17.7109375" style="37" customWidth="1"/>
    <col min="4358" max="4358" width="5.42578125" style="37" customWidth="1"/>
    <col min="4359" max="4359" width="12.42578125" style="37" bestFit="1" customWidth="1"/>
    <col min="4360" max="4360" width="17" style="37" customWidth="1"/>
    <col min="4361" max="4361" width="5.42578125" style="37" customWidth="1"/>
    <col min="4362" max="4362" width="12" style="37" customWidth="1"/>
    <col min="4363" max="4369" width="9.28515625" style="37"/>
    <col min="4370" max="4370" width="12.140625" style="37" customWidth="1"/>
    <col min="4371" max="4373" width="9.28515625" style="37"/>
    <col min="4374" max="4374" width="21.85546875" style="37" customWidth="1"/>
    <col min="4375" max="4377" width="9.28515625" style="37"/>
    <col min="4378" max="4378" width="29.28515625" style="37" customWidth="1"/>
    <col min="4379" max="4608" width="9.28515625" style="37"/>
    <col min="4609" max="4609" width="10.42578125" style="37" customWidth="1"/>
    <col min="4610" max="4610" width="14.140625" style="37" customWidth="1"/>
    <col min="4611" max="4611" width="43.140625" style="37" customWidth="1"/>
    <col min="4612" max="4612" width="9" style="37" customWidth="1"/>
    <col min="4613" max="4613" width="17.7109375" style="37" customWidth="1"/>
    <col min="4614" max="4614" width="5.42578125" style="37" customWidth="1"/>
    <col min="4615" max="4615" width="12.42578125" style="37" bestFit="1" customWidth="1"/>
    <col min="4616" max="4616" width="17" style="37" customWidth="1"/>
    <col min="4617" max="4617" width="5.42578125" style="37" customWidth="1"/>
    <col min="4618" max="4618" width="12" style="37" customWidth="1"/>
    <col min="4619" max="4625" width="9.28515625" style="37"/>
    <col min="4626" max="4626" width="12.140625" style="37" customWidth="1"/>
    <col min="4627" max="4629" width="9.28515625" style="37"/>
    <col min="4630" max="4630" width="21.85546875" style="37" customWidth="1"/>
    <col min="4631" max="4633" width="9.28515625" style="37"/>
    <col min="4634" max="4634" width="29.28515625" style="37" customWidth="1"/>
    <col min="4635" max="4864" width="9.28515625" style="37"/>
    <col min="4865" max="4865" width="10.42578125" style="37" customWidth="1"/>
    <col min="4866" max="4866" width="14.140625" style="37" customWidth="1"/>
    <col min="4867" max="4867" width="43.140625" style="37" customWidth="1"/>
    <col min="4868" max="4868" width="9" style="37" customWidth="1"/>
    <col min="4869" max="4869" width="17.7109375" style="37" customWidth="1"/>
    <col min="4870" max="4870" width="5.42578125" style="37" customWidth="1"/>
    <col min="4871" max="4871" width="12.42578125" style="37" bestFit="1" customWidth="1"/>
    <col min="4872" max="4872" width="17" style="37" customWidth="1"/>
    <col min="4873" max="4873" width="5.42578125" style="37" customWidth="1"/>
    <col min="4874" max="4874" width="12" style="37" customWidth="1"/>
    <col min="4875" max="4881" width="9.28515625" style="37"/>
    <col min="4882" max="4882" width="12.140625" style="37" customWidth="1"/>
    <col min="4883" max="4885" width="9.28515625" style="37"/>
    <col min="4886" max="4886" width="21.85546875" style="37" customWidth="1"/>
    <col min="4887" max="4889" width="9.28515625" style="37"/>
    <col min="4890" max="4890" width="29.28515625" style="37" customWidth="1"/>
    <col min="4891" max="5120" width="9.28515625" style="37"/>
    <col min="5121" max="5121" width="10.42578125" style="37" customWidth="1"/>
    <col min="5122" max="5122" width="14.140625" style="37" customWidth="1"/>
    <col min="5123" max="5123" width="43.140625" style="37" customWidth="1"/>
    <col min="5124" max="5124" width="9" style="37" customWidth="1"/>
    <col min="5125" max="5125" width="17.7109375" style="37" customWidth="1"/>
    <col min="5126" max="5126" width="5.42578125" style="37" customWidth="1"/>
    <col min="5127" max="5127" width="12.42578125" style="37" bestFit="1" customWidth="1"/>
    <col min="5128" max="5128" width="17" style="37" customWidth="1"/>
    <col min="5129" max="5129" width="5.42578125" style="37" customWidth="1"/>
    <col min="5130" max="5130" width="12" style="37" customWidth="1"/>
    <col min="5131" max="5137" width="9.28515625" style="37"/>
    <col min="5138" max="5138" width="12.140625" style="37" customWidth="1"/>
    <col min="5139" max="5141" width="9.28515625" style="37"/>
    <col min="5142" max="5142" width="21.85546875" style="37" customWidth="1"/>
    <col min="5143" max="5145" width="9.28515625" style="37"/>
    <col min="5146" max="5146" width="29.28515625" style="37" customWidth="1"/>
    <col min="5147" max="5376" width="9.28515625" style="37"/>
    <col min="5377" max="5377" width="10.42578125" style="37" customWidth="1"/>
    <col min="5378" max="5378" width="14.140625" style="37" customWidth="1"/>
    <col min="5379" max="5379" width="43.140625" style="37" customWidth="1"/>
    <col min="5380" max="5380" width="9" style="37" customWidth="1"/>
    <col min="5381" max="5381" width="17.7109375" style="37" customWidth="1"/>
    <col min="5382" max="5382" width="5.42578125" style="37" customWidth="1"/>
    <col min="5383" max="5383" width="12.42578125" style="37" bestFit="1" customWidth="1"/>
    <col min="5384" max="5384" width="17" style="37" customWidth="1"/>
    <col min="5385" max="5385" width="5.42578125" style="37" customWidth="1"/>
    <col min="5386" max="5386" width="12" style="37" customWidth="1"/>
    <col min="5387" max="5393" width="9.28515625" style="37"/>
    <col min="5394" max="5394" width="12.140625" style="37" customWidth="1"/>
    <col min="5395" max="5397" width="9.28515625" style="37"/>
    <col min="5398" max="5398" width="21.85546875" style="37" customWidth="1"/>
    <col min="5399" max="5401" width="9.28515625" style="37"/>
    <col min="5402" max="5402" width="29.28515625" style="37" customWidth="1"/>
    <col min="5403" max="5632" width="9.28515625" style="37"/>
    <col min="5633" max="5633" width="10.42578125" style="37" customWidth="1"/>
    <col min="5634" max="5634" width="14.140625" style="37" customWidth="1"/>
    <col min="5635" max="5635" width="43.140625" style="37" customWidth="1"/>
    <col min="5636" max="5636" width="9" style="37" customWidth="1"/>
    <col min="5637" max="5637" width="17.7109375" style="37" customWidth="1"/>
    <col min="5638" max="5638" width="5.42578125" style="37" customWidth="1"/>
    <col min="5639" max="5639" width="12.42578125" style="37" bestFit="1" customWidth="1"/>
    <col min="5640" max="5640" width="17" style="37" customWidth="1"/>
    <col min="5641" max="5641" width="5.42578125" style="37" customWidth="1"/>
    <col min="5642" max="5642" width="12" style="37" customWidth="1"/>
    <col min="5643" max="5649" width="9.28515625" style="37"/>
    <col min="5650" max="5650" width="12.140625" style="37" customWidth="1"/>
    <col min="5651" max="5653" width="9.28515625" style="37"/>
    <col min="5654" max="5654" width="21.85546875" style="37" customWidth="1"/>
    <col min="5655" max="5657" width="9.28515625" style="37"/>
    <col min="5658" max="5658" width="29.28515625" style="37" customWidth="1"/>
    <col min="5659" max="5888" width="9.28515625" style="37"/>
    <col min="5889" max="5889" width="10.42578125" style="37" customWidth="1"/>
    <col min="5890" max="5890" width="14.140625" style="37" customWidth="1"/>
    <col min="5891" max="5891" width="43.140625" style="37" customWidth="1"/>
    <col min="5892" max="5892" width="9" style="37" customWidth="1"/>
    <col min="5893" max="5893" width="17.7109375" style="37" customWidth="1"/>
    <col min="5894" max="5894" width="5.42578125" style="37" customWidth="1"/>
    <col min="5895" max="5895" width="12.42578125" style="37" bestFit="1" customWidth="1"/>
    <col min="5896" max="5896" width="17" style="37" customWidth="1"/>
    <col min="5897" max="5897" width="5.42578125" style="37" customWidth="1"/>
    <col min="5898" max="5898" width="12" style="37" customWidth="1"/>
    <col min="5899" max="5905" width="9.28515625" style="37"/>
    <col min="5906" max="5906" width="12.140625" style="37" customWidth="1"/>
    <col min="5907" max="5909" width="9.28515625" style="37"/>
    <col min="5910" max="5910" width="21.85546875" style="37" customWidth="1"/>
    <col min="5911" max="5913" width="9.28515625" style="37"/>
    <col min="5914" max="5914" width="29.28515625" style="37" customWidth="1"/>
    <col min="5915" max="6144" width="9.28515625" style="37"/>
    <col min="6145" max="6145" width="10.42578125" style="37" customWidth="1"/>
    <col min="6146" max="6146" width="14.140625" style="37" customWidth="1"/>
    <col min="6147" max="6147" width="43.140625" style="37" customWidth="1"/>
    <col min="6148" max="6148" width="9" style="37" customWidth="1"/>
    <col min="6149" max="6149" width="17.7109375" style="37" customWidth="1"/>
    <col min="6150" max="6150" width="5.42578125" style="37" customWidth="1"/>
    <col min="6151" max="6151" width="12.42578125" style="37" bestFit="1" customWidth="1"/>
    <col min="6152" max="6152" width="17" style="37" customWidth="1"/>
    <col min="6153" max="6153" width="5.42578125" style="37" customWidth="1"/>
    <col min="6154" max="6154" width="12" style="37" customWidth="1"/>
    <col min="6155" max="6161" width="9.28515625" style="37"/>
    <col min="6162" max="6162" width="12.140625" style="37" customWidth="1"/>
    <col min="6163" max="6165" width="9.28515625" style="37"/>
    <col min="6166" max="6166" width="21.85546875" style="37" customWidth="1"/>
    <col min="6167" max="6169" width="9.28515625" style="37"/>
    <col min="6170" max="6170" width="29.28515625" style="37" customWidth="1"/>
    <col min="6171" max="6400" width="9.28515625" style="37"/>
    <col min="6401" max="6401" width="10.42578125" style="37" customWidth="1"/>
    <col min="6402" max="6402" width="14.140625" style="37" customWidth="1"/>
    <col min="6403" max="6403" width="43.140625" style="37" customWidth="1"/>
    <col min="6404" max="6404" width="9" style="37" customWidth="1"/>
    <col min="6405" max="6405" width="17.7109375" style="37" customWidth="1"/>
    <col min="6406" max="6406" width="5.42578125" style="37" customWidth="1"/>
    <col min="6407" max="6407" width="12.42578125" style="37" bestFit="1" customWidth="1"/>
    <col min="6408" max="6408" width="17" style="37" customWidth="1"/>
    <col min="6409" max="6409" width="5.42578125" style="37" customWidth="1"/>
    <col min="6410" max="6410" width="12" style="37" customWidth="1"/>
    <col min="6411" max="6417" width="9.28515625" style="37"/>
    <col min="6418" max="6418" width="12.140625" style="37" customWidth="1"/>
    <col min="6419" max="6421" width="9.28515625" style="37"/>
    <col min="6422" max="6422" width="21.85546875" style="37" customWidth="1"/>
    <col min="6423" max="6425" width="9.28515625" style="37"/>
    <col min="6426" max="6426" width="29.28515625" style="37" customWidth="1"/>
    <col min="6427" max="6656" width="9.28515625" style="37"/>
    <col min="6657" max="6657" width="10.42578125" style="37" customWidth="1"/>
    <col min="6658" max="6658" width="14.140625" style="37" customWidth="1"/>
    <col min="6659" max="6659" width="43.140625" style="37" customWidth="1"/>
    <col min="6660" max="6660" width="9" style="37" customWidth="1"/>
    <col min="6661" max="6661" width="17.7109375" style="37" customWidth="1"/>
    <col min="6662" max="6662" width="5.42578125" style="37" customWidth="1"/>
    <col min="6663" max="6663" width="12.42578125" style="37" bestFit="1" customWidth="1"/>
    <col min="6664" max="6664" width="17" style="37" customWidth="1"/>
    <col min="6665" max="6665" width="5.42578125" style="37" customWidth="1"/>
    <col min="6666" max="6666" width="12" style="37" customWidth="1"/>
    <col min="6667" max="6673" width="9.28515625" style="37"/>
    <col min="6674" max="6674" width="12.140625" style="37" customWidth="1"/>
    <col min="6675" max="6677" width="9.28515625" style="37"/>
    <col min="6678" max="6678" width="21.85546875" style="37" customWidth="1"/>
    <col min="6679" max="6681" width="9.28515625" style="37"/>
    <col min="6682" max="6682" width="29.28515625" style="37" customWidth="1"/>
    <col min="6683" max="6912" width="9.28515625" style="37"/>
    <col min="6913" max="6913" width="10.42578125" style="37" customWidth="1"/>
    <col min="6914" max="6914" width="14.140625" style="37" customWidth="1"/>
    <col min="6915" max="6915" width="43.140625" style="37" customWidth="1"/>
    <col min="6916" max="6916" width="9" style="37" customWidth="1"/>
    <col min="6917" max="6917" width="17.7109375" style="37" customWidth="1"/>
    <col min="6918" max="6918" width="5.42578125" style="37" customWidth="1"/>
    <col min="6919" max="6919" width="12.42578125" style="37" bestFit="1" customWidth="1"/>
    <col min="6920" max="6920" width="17" style="37" customWidth="1"/>
    <col min="6921" max="6921" width="5.42578125" style="37" customWidth="1"/>
    <col min="6922" max="6922" width="12" style="37" customWidth="1"/>
    <col min="6923" max="6929" width="9.28515625" style="37"/>
    <col min="6930" max="6930" width="12.140625" style="37" customWidth="1"/>
    <col min="6931" max="6933" width="9.28515625" style="37"/>
    <col min="6934" max="6934" width="21.85546875" style="37" customWidth="1"/>
    <col min="6935" max="6937" width="9.28515625" style="37"/>
    <col min="6938" max="6938" width="29.28515625" style="37" customWidth="1"/>
    <col min="6939" max="7168" width="9.28515625" style="37"/>
    <col min="7169" max="7169" width="10.42578125" style="37" customWidth="1"/>
    <col min="7170" max="7170" width="14.140625" style="37" customWidth="1"/>
    <col min="7171" max="7171" width="43.140625" style="37" customWidth="1"/>
    <col min="7172" max="7172" width="9" style="37" customWidth="1"/>
    <col min="7173" max="7173" width="17.7109375" style="37" customWidth="1"/>
    <col min="7174" max="7174" width="5.42578125" style="37" customWidth="1"/>
    <col min="7175" max="7175" width="12.42578125" style="37" bestFit="1" customWidth="1"/>
    <col min="7176" max="7176" width="17" style="37" customWidth="1"/>
    <col min="7177" max="7177" width="5.42578125" style="37" customWidth="1"/>
    <col min="7178" max="7178" width="12" style="37" customWidth="1"/>
    <col min="7179" max="7185" width="9.28515625" style="37"/>
    <col min="7186" max="7186" width="12.140625" style="37" customWidth="1"/>
    <col min="7187" max="7189" width="9.28515625" style="37"/>
    <col min="7190" max="7190" width="21.85546875" style="37" customWidth="1"/>
    <col min="7191" max="7193" width="9.28515625" style="37"/>
    <col min="7194" max="7194" width="29.28515625" style="37" customWidth="1"/>
    <col min="7195" max="7424" width="9.28515625" style="37"/>
    <col min="7425" max="7425" width="10.42578125" style="37" customWidth="1"/>
    <col min="7426" max="7426" width="14.140625" style="37" customWidth="1"/>
    <col min="7427" max="7427" width="43.140625" style="37" customWidth="1"/>
    <col min="7428" max="7428" width="9" style="37" customWidth="1"/>
    <col min="7429" max="7429" width="17.7109375" style="37" customWidth="1"/>
    <col min="7430" max="7430" width="5.42578125" style="37" customWidth="1"/>
    <col min="7431" max="7431" width="12.42578125" style="37" bestFit="1" customWidth="1"/>
    <col min="7432" max="7432" width="17" style="37" customWidth="1"/>
    <col min="7433" max="7433" width="5.42578125" style="37" customWidth="1"/>
    <col min="7434" max="7434" width="12" style="37" customWidth="1"/>
    <col min="7435" max="7441" width="9.28515625" style="37"/>
    <col min="7442" max="7442" width="12.140625" style="37" customWidth="1"/>
    <col min="7443" max="7445" width="9.28515625" style="37"/>
    <col min="7446" max="7446" width="21.85546875" style="37" customWidth="1"/>
    <col min="7447" max="7449" width="9.28515625" style="37"/>
    <col min="7450" max="7450" width="29.28515625" style="37" customWidth="1"/>
    <col min="7451" max="7680" width="9.28515625" style="37"/>
    <col min="7681" max="7681" width="10.42578125" style="37" customWidth="1"/>
    <col min="7682" max="7682" width="14.140625" style="37" customWidth="1"/>
    <col min="7683" max="7683" width="43.140625" style="37" customWidth="1"/>
    <col min="7684" max="7684" width="9" style="37" customWidth="1"/>
    <col min="7685" max="7685" width="17.7109375" style="37" customWidth="1"/>
    <col min="7686" max="7686" width="5.42578125" style="37" customWidth="1"/>
    <col min="7687" max="7687" width="12.42578125" style="37" bestFit="1" customWidth="1"/>
    <col min="7688" max="7688" width="17" style="37" customWidth="1"/>
    <col min="7689" max="7689" width="5.42578125" style="37" customWidth="1"/>
    <col min="7690" max="7690" width="12" style="37" customWidth="1"/>
    <col min="7691" max="7697" width="9.28515625" style="37"/>
    <col min="7698" max="7698" width="12.140625" style="37" customWidth="1"/>
    <col min="7699" max="7701" width="9.28515625" style="37"/>
    <col min="7702" max="7702" width="21.85546875" style="37" customWidth="1"/>
    <col min="7703" max="7705" width="9.28515625" style="37"/>
    <col min="7706" max="7706" width="29.28515625" style="37" customWidth="1"/>
    <col min="7707" max="7936" width="9.28515625" style="37"/>
    <col min="7937" max="7937" width="10.42578125" style="37" customWidth="1"/>
    <col min="7938" max="7938" width="14.140625" style="37" customWidth="1"/>
    <col min="7939" max="7939" width="43.140625" style="37" customWidth="1"/>
    <col min="7940" max="7940" width="9" style="37" customWidth="1"/>
    <col min="7941" max="7941" width="17.7109375" style="37" customWidth="1"/>
    <col min="7942" max="7942" width="5.42578125" style="37" customWidth="1"/>
    <col min="7943" max="7943" width="12.42578125" style="37" bestFit="1" customWidth="1"/>
    <col min="7944" max="7944" width="17" style="37" customWidth="1"/>
    <col min="7945" max="7945" width="5.42578125" style="37" customWidth="1"/>
    <col min="7946" max="7946" width="12" style="37" customWidth="1"/>
    <col min="7947" max="7953" width="9.28515625" style="37"/>
    <col min="7954" max="7954" width="12.140625" style="37" customWidth="1"/>
    <col min="7955" max="7957" width="9.28515625" style="37"/>
    <col min="7958" max="7958" width="21.85546875" style="37" customWidth="1"/>
    <col min="7959" max="7961" width="9.28515625" style="37"/>
    <col min="7962" max="7962" width="29.28515625" style="37" customWidth="1"/>
    <col min="7963" max="8192" width="9.28515625" style="37"/>
    <col min="8193" max="8193" width="10.42578125" style="37" customWidth="1"/>
    <col min="8194" max="8194" width="14.140625" style="37" customWidth="1"/>
    <col min="8195" max="8195" width="43.140625" style="37" customWidth="1"/>
    <col min="8196" max="8196" width="9" style="37" customWidth="1"/>
    <col min="8197" max="8197" width="17.7109375" style="37" customWidth="1"/>
    <col min="8198" max="8198" width="5.42578125" style="37" customWidth="1"/>
    <col min="8199" max="8199" width="12.42578125" style="37" bestFit="1" customWidth="1"/>
    <col min="8200" max="8200" width="17" style="37" customWidth="1"/>
    <col min="8201" max="8201" width="5.42578125" style="37" customWidth="1"/>
    <col min="8202" max="8202" width="12" style="37" customWidth="1"/>
    <col min="8203" max="8209" width="9.28515625" style="37"/>
    <col min="8210" max="8210" width="12.140625" style="37" customWidth="1"/>
    <col min="8211" max="8213" width="9.28515625" style="37"/>
    <col min="8214" max="8214" width="21.85546875" style="37" customWidth="1"/>
    <col min="8215" max="8217" width="9.28515625" style="37"/>
    <col min="8218" max="8218" width="29.28515625" style="37" customWidth="1"/>
    <col min="8219" max="8448" width="9.28515625" style="37"/>
    <col min="8449" max="8449" width="10.42578125" style="37" customWidth="1"/>
    <col min="8450" max="8450" width="14.140625" style="37" customWidth="1"/>
    <col min="8451" max="8451" width="43.140625" style="37" customWidth="1"/>
    <col min="8452" max="8452" width="9" style="37" customWidth="1"/>
    <col min="8453" max="8453" width="17.7109375" style="37" customWidth="1"/>
    <col min="8454" max="8454" width="5.42578125" style="37" customWidth="1"/>
    <col min="8455" max="8455" width="12.42578125" style="37" bestFit="1" customWidth="1"/>
    <col min="8456" max="8456" width="17" style="37" customWidth="1"/>
    <col min="8457" max="8457" width="5.42578125" style="37" customWidth="1"/>
    <col min="8458" max="8458" width="12" style="37" customWidth="1"/>
    <col min="8459" max="8465" width="9.28515625" style="37"/>
    <col min="8466" max="8466" width="12.140625" style="37" customWidth="1"/>
    <col min="8467" max="8469" width="9.28515625" style="37"/>
    <col min="8470" max="8470" width="21.85546875" style="37" customWidth="1"/>
    <col min="8471" max="8473" width="9.28515625" style="37"/>
    <col min="8474" max="8474" width="29.28515625" style="37" customWidth="1"/>
    <col min="8475" max="8704" width="9.28515625" style="37"/>
    <col min="8705" max="8705" width="10.42578125" style="37" customWidth="1"/>
    <col min="8706" max="8706" width="14.140625" style="37" customWidth="1"/>
    <col min="8707" max="8707" width="43.140625" style="37" customWidth="1"/>
    <col min="8708" max="8708" width="9" style="37" customWidth="1"/>
    <col min="8709" max="8709" width="17.7109375" style="37" customWidth="1"/>
    <col min="8710" max="8710" width="5.42578125" style="37" customWidth="1"/>
    <col min="8711" max="8711" width="12.42578125" style="37" bestFit="1" customWidth="1"/>
    <col min="8712" max="8712" width="17" style="37" customWidth="1"/>
    <col min="8713" max="8713" width="5.42578125" style="37" customWidth="1"/>
    <col min="8714" max="8714" width="12" style="37" customWidth="1"/>
    <col min="8715" max="8721" width="9.28515625" style="37"/>
    <col min="8722" max="8722" width="12.140625" style="37" customWidth="1"/>
    <col min="8723" max="8725" width="9.28515625" style="37"/>
    <col min="8726" max="8726" width="21.85546875" style="37" customWidth="1"/>
    <col min="8727" max="8729" width="9.28515625" style="37"/>
    <col min="8730" max="8730" width="29.28515625" style="37" customWidth="1"/>
    <col min="8731" max="8960" width="9.28515625" style="37"/>
    <col min="8961" max="8961" width="10.42578125" style="37" customWidth="1"/>
    <col min="8962" max="8962" width="14.140625" style="37" customWidth="1"/>
    <col min="8963" max="8963" width="43.140625" style="37" customWidth="1"/>
    <col min="8964" max="8964" width="9" style="37" customWidth="1"/>
    <col min="8965" max="8965" width="17.7109375" style="37" customWidth="1"/>
    <col min="8966" max="8966" width="5.42578125" style="37" customWidth="1"/>
    <col min="8967" max="8967" width="12.42578125" style="37" bestFit="1" customWidth="1"/>
    <col min="8968" max="8968" width="17" style="37" customWidth="1"/>
    <col min="8969" max="8969" width="5.42578125" style="37" customWidth="1"/>
    <col min="8970" max="8970" width="12" style="37" customWidth="1"/>
    <col min="8971" max="8977" width="9.28515625" style="37"/>
    <col min="8978" max="8978" width="12.140625" style="37" customWidth="1"/>
    <col min="8979" max="8981" width="9.28515625" style="37"/>
    <col min="8982" max="8982" width="21.85546875" style="37" customWidth="1"/>
    <col min="8983" max="8985" width="9.28515625" style="37"/>
    <col min="8986" max="8986" width="29.28515625" style="37" customWidth="1"/>
    <col min="8987" max="9216" width="9.28515625" style="37"/>
    <col min="9217" max="9217" width="10.42578125" style="37" customWidth="1"/>
    <col min="9218" max="9218" width="14.140625" style="37" customWidth="1"/>
    <col min="9219" max="9219" width="43.140625" style="37" customWidth="1"/>
    <col min="9220" max="9220" width="9" style="37" customWidth="1"/>
    <col min="9221" max="9221" width="17.7109375" style="37" customWidth="1"/>
    <col min="9222" max="9222" width="5.42578125" style="37" customWidth="1"/>
    <col min="9223" max="9223" width="12.42578125" style="37" bestFit="1" customWidth="1"/>
    <col min="9224" max="9224" width="17" style="37" customWidth="1"/>
    <col min="9225" max="9225" width="5.42578125" style="37" customWidth="1"/>
    <col min="9226" max="9226" width="12" style="37" customWidth="1"/>
    <col min="9227" max="9233" width="9.28515625" style="37"/>
    <col min="9234" max="9234" width="12.140625" style="37" customWidth="1"/>
    <col min="9235" max="9237" width="9.28515625" style="37"/>
    <col min="9238" max="9238" width="21.85546875" style="37" customWidth="1"/>
    <col min="9239" max="9241" width="9.28515625" style="37"/>
    <col min="9242" max="9242" width="29.28515625" style="37" customWidth="1"/>
    <col min="9243" max="9472" width="9.28515625" style="37"/>
    <col min="9473" max="9473" width="10.42578125" style="37" customWidth="1"/>
    <col min="9474" max="9474" width="14.140625" style="37" customWidth="1"/>
    <col min="9475" max="9475" width="43.140625" style="37" customWidth="1"/>
    <col min="9476" max="9476" width="9" style="37" customWidth="1"/>
    <col min="9477" max="9477" width="17.7109375" style="37" customWidth="1"/>
    <col min="9478" max="9478" width="5.42578125" style="37" customWidth="1"/>
    <col min="9479" max="9479" width="12.42578125" style="37" bestFit="1" customWidth="1"/>
    <col min="9480" max="9480" width="17" style="37" customWidth="1"/>
    <col min="9481" max="9481" width="5.42578125" style="37" customWidth="1"/>
    <col min="9482" max="9482" width="12" style="37" customWidth="1"/>
    <col min="9483" max="9489" width="9.28515625" style="37"/>
    <col min="9490" max="9490" width="12.140625" style="37" customWidth="1"/>
    <col min="9491" max="9493" width="9.28515625" style="37"/>
    <col min="9494" max="9494" width="21.85546875" style="37" customWidth="1"/>
    <col min="9495" max="9497" width="9.28515625" style="37"/>
    <col min="9498" max="9498" width="29.28515625" style="37" customWidth="1"/>
    <col min="9499" max="9728" width="9.28515625" style="37"/>
    <col min="9729" max="9729" width="10.42578125" style="37" customWidth="1"/>
    <col min="9730" max="9730" width="14.140625" style="37" customWidth="1"/>
    <col min="9731" max="9731" width="43.140625" style="37" customWidth="1"/>
    <col min="9732" max="9732" width="9" style="37" customWidth="1"/>
    <col min="9733" max="9733" width="17.7109375" style="37" customWidth="1"/>
    <col min="9734" max="9734" width="5.42578125" style="37" customWidth="1"/>
    <col min="9735" max="9735" width="12.42578125" style="37" bestFit="1" customWidth="1"/>
    <col min="9736" max="9736" width="17" style="37" customWidth="1"/>
    <col min="9737" max="9737" width="5.42578125" style="37" customWidth="1"/>
    <col min="9738" max="9738" width="12" style="37" customWidth="1"/>
    <col min="9739" max="9745" width="9.28515625" style="37"/>
    <col min="9746" max="9746" width="12.140625" style="37" customWidth="1"/>
    <col min="9747" max="9749" width="9.28515625" style="37"/>
    <col min="9750" max="9750" width="21.85546875" style="37" customWidth="1"/>
    <col min="9751" max="9753" width="9.28515625" style="37"/>
    <col min="9754" max="9754" width="29.28515625" style="37" customWidth="1"/>
    <col min="9755" max="9984" width="9.28515625" style="37"/>
    <col min="9985" max="9985" width="10.42578125" style="37" customWidth="1"/>
    <col min="9986" max="9986" width="14.140625" style="37" customWidth="1"/>
    <col min="9987" max="9987" width="43.140625" style="37" customWidth="1"/>
    <col min="9988" max="9988" width="9" style="37" customWidth="1"/>
    <col min="9989" max="9989" width="17.7109375" style="37" customWidth="1"/>
    <col min="9990" max="9990" width="5.42578125" style="37" customWidth="1"/>
    <col min="9991" max="9991" width="12.42578125" style="37" bestFit="1" customWidth="1"/>
    <col min="9992" max="9992" width="17" style="37" customWidth="1"/>
    <col min="9993" max="9993" width="5.42578125" style="37" customWidth="1"/>
    <col min="9994" max="9994" width="12" style="37" customWidth="1"/>
    <col min="9995" max="10001" width="9.28515625" style="37"/>
    <col min="10002" max="10002" width="12.140625" style="37" customWidth="1"/>
    <col min="10003" max="10005" width="9.28515625" style="37"/>
    <col min="10006" max="10006" width="21.85546875" style="37" customWidth="1"/>
    <col min="10007" max="10009" width="9.28515625" style="37"/>
    <col min="10010" max="10010" width="29.28515625" style="37" customWidth="1"/>
    <col min="10011" max="10240" width="9.28515625" style="37"/>
    <col min="10241" max="10241" width="10.42578125" style="37" customWidth="1"/>
    <col min="10242" max="10242" width="14.140625" style="37" customWidth="1"/>
    <col min="10243" max="10243" width="43.140625" style="37" customWidth="1"/>
    <col min="10244" max="10244" width="9" style="37" customWidth="1"/>
    <col min="10245" max="10245" width="17.7109375" style="37" customWidth="1"/>
    <col min="10246" max="10246" width="5.42578125" style="37" customWidth="1"/>
    <col min="10247" max="10247" width="12.42578125" style="37" bestFit="1" customWidth="1"/>
    <col min="10248" max="10248" width="17" style="37" customWidth="1"/>
    <col min="10249" max="10249" width="5.42578125" style="37" customWidth="1"/>
    <col min="10250" max="10250" width="12" style="37" customWidth="1"/>
    <col min="10251" max="10257" width="9.28515625" style="37"/>
    <col min="10258" max="10258" width="12.140625" style="37" customWidth="1"/>
    <col min="10259" max="10261" width="9.28515625" style="37"/>
    <col min="10262" max="10262" width="21.85546875" style="37" customWidth="1"/>
    <col min="10263" max="10265" width="9.28515625" style="37"/>
    <col min="10266" max="10266" width="29.28515625" style="37" customWidth="1"/>
    <col min="10267" max="10496" width="9.28515625" style="37"/>
    <col min="10497" max="10497" width="10.42578125" style="37" customWidth="1"/>
    <col min="10498" max="10498" width="14.140625" style="37" customWidth="1"/>
    <col min="10499" max="10499" width="43.140625" style="37" customWidth="1"/>
    <col min="10500" max="10500" width="9" style="37" customWidth="1"/>
    <col min="10501" max="10501" width="17.7109375" style="37" customWidth="1"/>
    <col min="10502" max="10502" width="5.42578125" style="37" customWidth="1"/>
    <col min="10503" max="10503" width="12.42578125" style="37" bestFit="1" customWidth="1"/>
    <col min="10504" max="10504" width="17" style="37" customWidth="1"/>
    <col min="10505" max="10505" width="5.42578125" style="37" customWidth="1"/>
    <col min="10506" max="10506" width="12" style="37" customWidth="1"/>
    <col min="10507" max="10513" width="9.28515625" style="37"/>
    <col min="10514" max="10514" width="12.140625" style="37" customWidth="1"/>
    <col min="10515" max="10517" width="9.28515625" style="37"/>
    <col min="10518" max="10518" width="21.85546875" style="37" customWidth="1"/>
    <col min="10519" max="10521" width="9.28515625" style="37"/>
    <col min="10522" max="10522" width="29.28515625" style="37" customWidth="1"/>
    <col min="10523" max="10752" width="9.28515625" style="37"/>
    <col min="10753" max="10753" width="10.42578125" style="37" customWidth="1"/>
    <col min="10754" max="10754" width="14.140625" style="37" customWidth="1"/>
    <col min="10755" max="10755" width="43.140625" style="37" customWidth="1"/>
    <col min="10756" max="10756" width="9" style="37" customWidth="1"/>
    <col min="10757" max="10757" width="17.7109375" style="37" customWidth="1"/>
    <col min="10758" max="10758" width="5.42578125" style="37" customWidth="1"/>
    <col min="10759" max="10759" width="12.42578125" style="37" bestFit="1" customWidth="1"/>
    <col min="10760" max="10760" width="17" style="37" customWidth="1"/>
    <col min="10761" max="10761" width="5.42578125" style="37" customWidth="1"/>
    <col min="10762" max="10762" width="12" style="37" customWidth="1"/>
    <col min="10763" max="10769" width="9.28515625" style="37"/>
    <col min="10770" max="10770" width="12.140625" style="37" customWidth="1"/>
    <col min="10771" max="10773" width="9.28515625" style="37"/>
    <col min="10774" max="10774" width="21.85546875" style="37" customWidth="1"/>
    <col min="10775" max="10777" width="9.28515625" style="37"/>
    <col min="10778" max="10778" width="29.28515625" style="37" customWidth="1"/>
    <col min="10779" max="11008" width="9.28515625" style="37"/>
    <col min="11009" max="11009" width="10.42578125" style="37" customWidth="1"/>
    <col min="11010" max="11010" width="14.140625" style="37" customWidth="1"/>
    <col min="11011" max="11011" width="43.140625" style="37" customWidth="1"/>
    <col min="11012" max="11012" width="9" style="37" customWidth="1"/>
    <col min="11013" max="11013" width="17.7109375" style="37" customWidth="1"/>
    <col min="11014" max="11014" width="5.42578125" style="37" customWidth="1"/>
    <col min="11015" max="11015" width="12.42578125" style="37" bestFit="1" customWidth="1"/>
    <col min="11016" max="11016" width="17" style="37" customWidth="1"/>
    <col min="11017" max="11017" width="5.42578125" style="37" customWidth="1"/>
    <col min="11018" max="11018" width="12" style="37" customWidth="1"/>
    <col min="11019" max="11025" width="9.28515625" style="37"/>
    <col min="11026" max="11026" width="12.140625" style="37" customWidth="1"/>
    <col min="11027" max="11029" width="9.28515625" style="37"/>
    <col min="11030" max="11030" width="21.85546875" style="37" customWidth="1"/>
    <col min="11031" max="11033" width="9.28515625" style="37"/>
    <col min="11034" max="11034" width="29.28515625" style="37" customWidth="1"/>
    <col min="11035" max="11264" width="9.28515625" style="37"/>
    <col min="11265" max="11265" width="10.42578125" style="37" customWidth="1"/>
    <col min="11266" max="11266" width="14.140625" style="37" customWidth="1"/>
    <col min="11267" max="11267" width="43.140625" style="37" customWidth="1"/>
    <col min="11268" max="11268" width="9" style="37" customWidth="1"/>
    <col min="11269" max="11269" width="17.7109375" style="37" customWidth="1"/>
    <col min="11270" max="11270" width="5.42578125" style="37" customWidth="1"/>
    <col min="11271" max="11271" width="12.42578125" style="37" bestFit="1" customWidth="1"/>
    <col min="11272" max="11272" width="17" style="37" customWidth="1"/>
    <col min="11273" max="11273" width="5.42578125" style="37" customWidth="1"/>
    <col min="11274" max="11274" width="12" style="37" customWidth="1"/>
    <col min="11275" max="11281" width="9.28515625" style="37"/>
    <col min="11282" max="11282" width="12.140625" style="37" customWidth="1"/>
    <col min="11283" max="11285" width="9.28515625" style="37"/>
    <col min="11286" max="11286" width="21.85546875" style="37" customWidth="1"/>
    <col min="11287" max="11289" width="9.28515625" style="37"/>
    <col min="11290" max="11290" width="29.28515625" style="37" customWidth="1"/>
    <col min="11291" max="11520" width="9.28515625" style="37"/>
    <col min="11521" max="11521" width="10.42578125" style="37" customWidth="1"/>
    <col min="11522" max="11522" width="14.140625" style="37" customWidth="1"/>
    <col min="11523" max="11523" width="43.140625" style="37" customWidth="1"/>
    <col min="11524" max="11524" width="9" style="37" customWidth="1"/>
    <col min="11525" max="11525" width="17.7109375" style="37" customWidth="1"/>
    <col min="11526" max="11526" width="5.42578125" style="37" customWidth="1"/>
    <col min="11527" max="11527" width="12.42578125" style="37" bestFit="1" customWidth="1"/>
    <col min="11528" max="11528" width="17" style="37" customWidth="1"/>
    <col min="11529" max="11529" width="5.42578125" style="37" customWidth="1"/>
    <col min="11530" max="11530" width="12" style="37" customWidth="1"/>
    <col min="11531" max="11537" width="9.28515625" style="37"/>
    <col min="11538" max="11538" width="12.140625" style="37" customWidth="1"/>
    <col min="11539" max="11541" width="9.28515625" style="37"/>
    <col min="11542" max="11542" width="21.85546875" style="37" customWidth="1"/>
    <col min="11543" max="11545" width="9.28515625" style="37"/>
    <col min="11546" max="11546" width="29.28515625" style="37" customWidth="1"/>
    <col min="11547" max="11776" width="9.28515625" style="37"/>
    <col min="11777" max="11777" width="10.42578125" style="37" customWidth="1"/>
    <col min="11778" max="11778" width="14.140625" style="37" customWidth="1"/>
    <col min="11779" max="11779" width="43.140625" style="37" customWidth="1"/>
    <col min="11780" max="11780" width="9" style="37" customWidth="1"/>
    <col min="11781" max="11781" width="17.7109375" style="37" customWidth="1"/>
    <col min="11782" max="11782" width="5.42578125" style="37" customWidth="1"/>
    <col min="11783" max="11783" width="12.42578125" style="37" bestFit="1" customWidth="1"/>
    <col min="11784" max="11784" width="17" style="37" customWidth="1"/>
    <col min="11785" max="11785" width="5.42578125" style="37" customWidth="1"/>
    <col min="11786" max="11786" width="12" style="37" customWidth="1"/>
    <col min="11787" max="11793" width="9.28515625" style="37"/>
    <col min="11794" max="11794" width="12.140625" style="37" customWidth="1"/>
    <col min="11795" max="11797" width="9.28515625" style="37"/>
    <col min="11798" max="11798" width="21.85546875" style="37" customWidth="1"/>
    <col min="11799" max="11801" width="9.28515625" style="37"/>
    <col min="11802" max="11802" width="29.28515625" style="37" customWidth="1"/>
    <col min="11803" max="12032" width="9.28515625" style="37"/>
    <col min="12033" max="12033" width="10.42578125" style="37" customWidth="1"/>
    <col min="12034" max="12034" width="14.140625" style="37" customWidth="1"/>
    <col min="12035" max="12035" width="43.140625" style="37" customWidth="1"/>
    <col min="12036" max="12036" width="9" style="37" customWidth="1"/>
    <col min="12037" max="12037" width="17.7109375" style="37" customWidth="1"/>
    <col min="12038" max="12038" width="5.42578125" style="37" customWidth="1"/>
    <col min="12039" max="12039" width="12.42578125" style="37" bestFit="1" customWidth="1"/>
    <col min="12040" max="12040" width="17" style="37" customWidth="1"/>
    <col min="12041" max="12041" width="5.42578125" style="37" customWidth="1"/>
    <col min="12042" max="12042" width="12" style="37" customWidth="1"/>
    <col min="12043" max="12049" width="9.28515625" style="37"/>
    <col min="12050" max="12050" width="12.140625" style="37" customWidth="1"/>
    <col min="12051" max="12053" width="9.28515625" style="37"/>
    <col min="12054" max="12054" width="21.85546875" style="37" customWidth="1"/>
    <col min="12055" max="12057" width="9.28515625" style="37"/>
    <col min="12058" max="12058" width="29.28515625" style="37" customWidth="1"/>
    <col min="12059" max="12288" width="9.28515625" style="37"/>
    <col min="12289" max="12289" width="10.42578125" style="37" customWidth="1"/>
    <col min="12290" max="12290" width="14.140625" style="37" customWidth="1"/>
    <col min="12291" max="12291" width="43.140625" style="37" customWidth="1"/>
    <col min="12292" max="12292" width="9" style="37" customWidth="1"/>
    <col min="12293" max="12293" width="17.7109375" style="37" customWidth="1"/>
    <col min="12294" max="12294" width="5.42578125" style="37" customWidth="1"/>
    <col min="12295" max="12295" width="12.42578125" style="37" bestFit="1" customWidth="1"/>
    <col min="12296" max="12296" width="17" style="37" customWidth="1"/>
    <col min="12297" max="12297" width="5.42578125" style="37" customWidth="1"/>
    <col min="12298" max="12298" width="12" style="37" customWidth="1"/>
    <col min="12299" max="12305" width="9.28515625" style="37"/>
    <col min="12306" max="12306" width="12.140625" style="37" customWidth="1"/>
    <col min="12307" max="12309" width="9.28515625" style="37"/>
    <col min="12310" max="12310" width="21.85546875" style="37" customWidth="1"/>
    <col min="12311" max="12313" width="9.28515625" style="37"/>
    <col min="12314" max="12314" width="29.28515625" style="37" customWidth="1"/>
    <col min="12315" max="12544" width="9.28515625" style="37"/>
    <col min="12545" max="12545" width="10.42578125" style="37" customWidth="1"/>
    <col min="12546" max="12546" width="14.140625" style="37" customWidth="1"/>
    <col min="12547" max="12547" width="43.140625" style="37" customWidth="1"/>
    <col min="12548" max="12548" width="9" style="37" customWidth="1"/>
    <col min="12549" max="12549" width="17.7109375" style="37" customWidth="1"/>
    <col min="12550" max="12550" width="5.42578125" style="37" customWidth="1"/>
    <col min="12551" max="12551" width="12.42578125" style="37" bestFit="1" customWidth="1"/>
    <col min="12552" max="12552" width="17" style="37" customWidth="1"/>
    <col min="12553" max="12553" width="5.42578125" style="37" customWidth="1"/>
    <col min="12554" max="12554" width="12" style="37" customWidth="1"/>
    <col min="12555" max="12561" width="9.28515625" style="37"/>
    <col min="12562" max="12562" width="12.140625" style="37" customWidth="1"/>
    <col min="12563" max="12565" width="9.28515625" style="37"/>
    <col min="12566" max="12566" width="21.85546875" style="37" customWidth="1"/>
    <col min="12567" max="12569" width="9.28515625" style="37"/>
    <col min="12570" max="12570" width="29.28515625" style="37" customWidth="1"/>
    <col min="12571" max="12800" width="9.28515625" style="37"/>
    <col min="12801" max="12801" width="10.42578125" style="37" customWidth="1"/>
    <col min="12802" max="12802" width="14.140625" style="37" customWidth="1"/>
    <col min="12803" max="12803" width="43.140625" style="37" customWidth="1"/>
    <col min="12804" max="12804" width="9" style="37" customWidth="1"/>
    <col min="12805" max="12805" width="17.7109375" style="37" customWidth="1"/>
    <col min="12806" max="12806" width="5.42578125" style="37" customWidth="1"/>
    <col min="12807" max="12807" width="12.42578125" style="37" bestFit="1" customWidth="1"/>
    <col min="12808" max="12808" width="17" style="37" customWidth="1"/>
    <col min="12809" max="12809" width="5.42578125" style="37" customWidth="1"/>
    <col min="12810" max="12810" width="12" style="37" customWidth="1"/>
    <col min="12811" max="12817" width="9.28515625" style="37"/>
    <col min="12818" max="12818" width="12.140625" style="37" customWidth="1"/>
    <col min="12819" max="12821" width="9.28515625" style="37"/>
    <col min="12822" max="12822" width="21.85546875" style="37" customWidth="1"/>
    <col min="12823" max="12825" width="9.28515625" style="37"/>
    <col min="12826" max="12826" width="29.28515625" style="37" customWidth="1"/>
    <col min="12827" max="13056" width="9.28515625" style="37"/>
    <col min="13057" max="13057" width="10.42578125" style="37" customWidth="1"/>
    <col min="13058" max="13058" width="14.140625" style="37" customWidth="1"/>
    <col min="13059" max="13059" width="43.140625" style="37" customWidth="1"/>
    <col min="13060" max="13060" width="9" style="37" customWidth="1"/>
    <col min="13061" max="13061" width="17.7109375" style="37" customWidth="1"/>
    <col min="13062" max="13062" width="5.42578125" style="37" customWidth="1"/>
    <col min="13063" max="13063" width="12.42578125" style="37" bestFit="1" customWidth="1"/>
    <col min="13064" max="13064" width="17" style="37" customWidth="1"/>
    <col min="13065" max="13065" width="5.42578125" style="37" customWidth="1"/>
    <col min="13066" max="13066" width="12" style="37" customWidth="1"/>
    <col min="13067" max="13073" width="9.28515625" style="37"/>
    <col min="13074" max="13074" width="12.140625" style="37" customWidth="1"/>
    <col min="13075" max="13077" width="9.28515625" style="37"/>
    <col min="13078" max="13078" width="21.85546875" style="37" customWidth="1"/>
    <col min="13079" max="13081" width="9.28515625" style="37"/>
    <col min="13082" max="13082" width="29.28515625" style="37" customWidth="1"/>
    <col min="13083" max="13312" width="9.28515625" style="37"/>
    <col min="13313" max="13313" width="10.42578125" style="37" customWidth="1"/>
    <col min="13314" max="13314" width="14.140625" style="37" customWidth="1"/>
    <col min="13315" max="13315" width="43.140625" style="37" customWidth="1"/>
    <col min="13316" max="13316" width="9" style="37" customWidth="1"/>
    <col min="13317" max="13317" width="17.7109375" style="37" customWidth="1"/>
    <col min="13318" max="13318" width="5.42578125" style="37" customWidth="1"/>
    <col min="13319" max="13319" width="12.42578125" style="37" bestFit="1" customWidth="1"/>
    <col min="13320" max="13320" width="17" style="37" customWidth="1"/>
    <col min="13321" max="13321" width="5.42578125" style="37" customWidth="1"/>
    <col min="13322" max="13322" width="12" style="37" customWidth="1"/>
    <col min="13323" max="13329" width="9.28515625" style="37"/>
    <col min="13330" max="13330" width="12.140625" style="37" customWidth="1"/>
    <col min="13331" max="13333" width="9.28515625" style="37"/>
    <col min="13334" max="13334" width="21.85546875" style="37" customWidth="1"/>
    <col min="13335" max="13337" width="9.28515625" style="37"/>
    <col min="13338" max="13338" width="29.28515625" style="37" customWidth="1"/>
    <col min="13339" max="13568" width="9.28515625" style="37"/>
    <col min="13569" max="13569" width="10.42578125" style="37" customWidth="1"/>
    <col min="13570" max="13570" width="14.140625" style="37" customWidth="1"/>
    <col min="13571" max="13571" width="43.140625" style="37" customWidth="1"/>
    <col min="13572" max="13572" width="9" style="37" customWidth="1"/>
    <col min="13573" max="13573" width="17.7109375" style="37" customWidth="1"/>
    <col min="13574" max="13574" width="5.42578125" style="37" customWidth="1"/>
    <col min="13575" max="13575" width="12.42578125" style="37" bestFit="1" customWidth="1"/>
    <col min="13576" max="13576" width="17" style="37" customWidth="1"/>
    <col min="13577" max="13577" width="5.42578125" style="37" customWidth="1"/>
    <col min="13578" max="13578" width="12" style="37" customWidth="1"/>
    <col min="13579" max="13585" width="9.28515625" style="37"/>
    <col min="13586" max="13586" width="12.140625" style="37" customWidth="1"/>
    <col min="13587" max="13589" width="9.28515625" style="37"/>
    <col min="13590" max="13590" width="21.85546875" style="37" customWidth="1"/>
    <col min="13591" max="13593" width="9.28515625" style="37"/>
    <col min="13594" max="13594" width="29.28515625" style="37" customWidth="1"/>
    <col min="13595" max="13824" width="9.28515625" style="37"/>
    <col min="13825" max="13825" width="10.42578125" style="37" customWidth="1"/>
    <col min="13826" max="13826" width="14.140625" style="37" customWidth="1"/>
    <col min="13827" max="13827" width="43.140625" style="37" customWidth="1"/>
    <col min="13828" max="13828" width="9" style="37" customWidth="1"/>
    <col min="13829" max="13829" width="17.7109375" style="37" customWidth="1"/>
    <col min="13830" max="13830" width="5.42578125" style="37" customWidth="1"/>
    <col min="13831" max="13831" width="12.42578125" style="37" bestFit="1" customWidth="1"/>
    <col min="13832" max="13832" width="17" style="37" customWidth="1"/>
    <col min="13833" max="13833" width="5.42578125" style="37" customWidth="1"/>
    <col min="13834" max="13834" width="12" style="37" customWidth="1"/>
    <col min="13835" max="13841" width="9.28515625" style="37"/>
    <col min="13842" max="13842" width="12.140625" style="37" customWidth="1"/>
    <col min="13843" max="13845" width="9.28515625" style="37"/>
    <col min="13846" max="13846" width="21.85546875" style="37" customWidth="1"/>
    <col min="13847" max="13849" width="9.28515625" style="37"/>
    <col min="13850" max="13850" width="29.28515625" style="37" customWidth="1"/>
    <col min="13851" max="14080" width="9.28515625" style="37"/>
    <col min="14081" max="14081" width="10.42578125" style="37" customWidth="1"/>
    <col min="14082" max="14082" width="14.140625" style="37" customWidth="1"/>
    <col min="14083" max="14083" width="43.140625" style="37" customWidth="1"/>
    <col min="14084" max="14084" width="9" style="37" customWidth="1"/>
    <col min="14085" max="14085" width="17.7109375" style="37" customWidth="1"/>
    <col min="14086" max="14086" width="5.42578125" style="37" customWidth="1"/>
    <col min="14087" max="14087" width="12.42578125" style="37" bestFit="1" customWidth="1"/>
    <col min="14088" max="14088" width="17" style="37" customWidth="1"/>
    <col min="14089" max="14089" width="5.42578125" style="37" customWidth="1"/>
    <col min="14090" max="14090" width="12" style="37" customWidth="1"/>
    <col min="14091" max="14097" width="9.28515625" style="37"/>
    <col min="14098" max="14098" width="12.140625" style="37" customWidth="1"/>
    <col min="14099" max="14101" width="9.28515625" style="37"/>
    <col min="14102" max="14102" width="21.85546875" style="37" customWidth="1"/>
    <col min="14103" max="14105" width="9.28515625" style="37"/>
    <col min="14106" max="14106" width="29.28515625" style="37" customWidth="1"/>
    <col min="14107" max="14336" width="9.28515625" style="37"/>
    <col min="14337" max="14337" width="10.42578125" style="37" customWidth="1"/>
    <col min="14338" max="14338" width="14.140625" style="37" customWidth="1"/>
    <col min="14339" max="14339" width="43.140625" style="37" customWidth="1"/>
    <col min="14340" max="14340" width="9" style="37" customWidth="1"/>
    <col min="14341" max="14341" width="17.7109375" style="37" customWidth="1"/>
    <col min="14342" max="14342" width="5.42578125" style="37" customWidth="1"/>
    <col min="14343" max="14343" width="12.42578125" style="37" bestFit="1" customWidth="1"/>
    <col min="14344" max="14344" width="17" style="37" customWidth="1"/>
    <col min="14345" max="14345" width="5.42578125" style="37" customWidth="1"/>
    <col min="14346" max="14346" width="12" style="37" customWidth="1"/>
    <col min="14347" max="14353" width="9.28515625" style="37"/>
    <col min="14354" max="14354" width="12.140625" style="37" customWidth="1"/>
    <col min="14355" max="14357" width="9.28515625" style="37"/>
    <col min="14358" max="14358" width="21.85546875" style="37" customWidth="1"/>
    <col min="14359" max="14361" width="9.28515625" style="37"/>
    <col min="14362" max="14362" width="29.28515625" style="37" customWidth="1"/>
    <col min="14363" max="14592" width="9.28515625" style="37"/>
    <col min="14593" max="14593" width="10.42578125" style="37" customWidth="1"/>
    <col min="14594" max="14594" width="14.140625" style="37" customWidth="1"/>
    <col min="14595" max="14595" width="43.140625" style="37" customWidth="1"/>
    <col min="14596" max="14596" width="9" style="37" customWidth="1"/>
    <col min="14597" max="14597" width="17.7109375" style="37" customWidth="1"/>
    <col min="14598" max="14598" width="5.42578125" style="37" customWidth="1"/>
    <col min="14599" max="14599" width="12.42578125" style="37" bestFit="1" customWidth="1"/>
    <col min="14600" max="14600" width="17" style="37" customWidth="1"/>
    <col min="14601" max="14601" width="5.42578125" style="37" customWidth="1"/>
    <col min="14602" max="14602" width="12" style="37" customWidth="1"/>
    <col min="14603" max="14609" width="9.28515625" style="37"/>
    <col min="14610" max="14610" width="12.140625" style="37" customWidth="1"/>
    <col min="14611" max="14613" width="9.28515625" style="37"/>
    <col min="14614" max="14614" width="21.85546875" style="37" customWidth="1"/>
    <col min="14615" max="14617" width="9.28515625" style="37"/>
    <col min="14618" max="14618" width="29.28515625" style="37" customWidth="1"/>
    <col min="14619" max="14848" width="9.28515625" style="37"/>
    <col min="14849" max="14849" width="10.42578125" style="37" customWidth="1"/>
    <col min="14850" max="14850" width="14.140625" style="37" customWidth="1"/>
    <col min="14851" max="14851" width="43.140625" style="37" customWidth="1"/>
    <col min="14852" max="14852" width="9" style="37" customWidth="1"/>
    <col min="14853" max="14853" width="17.7109375" style="37" customWidth="1"/>
    <col min="14854" max="14854" width="5.42578125" style="37" customWidth="1"/>
    <col min="14855" max="14855" width="12.42578125" style="37" bestFit="1" customWidth="1"/>
    <col min="14856" max="14856" width="17" style="37" customWidth="1"/>
    <col min="14857" max="14857" width="5.42578125" style="37" customWidth="1"/>
    <col min="14858" max="14858" width="12" style="37" customWidth="1"/>
    <col min="14859" max="14865" width="9.28515625" style="37"/>
    <col min="14866" max="14866" width="12.140625" style="37" customWidth="1"/>
    <col min="14867" max="14869" width="9.28515625" style="37"/>
    <col min="14870" max="14870" width="21.85546875" style="37" customWidth="1"/>
    <col min="14871" max="14873" width="9.28515625" style="37"/>
    <col min="14874" max="14874" width="29.28515625" style="37" customWidth="1"/>
    <col min="14875" max="15104" width="9.28515625" style="37"/>
    <col min="15105" max="15105" width="10.42578125" style="37" customWidth="1"/>
    <col min="15106" max="15106" width="14.140625" style="37" customWidth="1"/>
    <col min="15107" max="15107" width="43.140625" style="37" customWidth="1"/>
    <col min="15108" max="15108" width="9" style="37" customWidth="1"/>
    <col min="15109" max="15109" width="17.7109375" style="37" customWidth="1"/>
    <col min="15110" max="15110" width="5.42578125" style="37" customWidth="1"/>
    <col min="15111" max="15111" width="12.42578125" style="37" bestFit="1" customWidth="1"/>
    <col min="15112" max="15112" width="17" style="37" customWidth="1"/>
    <col min="15113" max="15113" width="5.42578125" style="37" customWidth="1"/>
    <col min="15114" max="15114" width="12" style="37" customWidth="1"/>
    <col min="15115" max="15121" width="9.28515625" style="37"/>
    <col min="15122" max="15122" width="12.140625" style="37" customWidth="1"/>
    <col min="15123" max="15125" width="9.28515625" style="37"/>
    <col min="15126" max="15126" width="21.85546875" style="37" customWidth="1"/>
    <col min="15127" max="15129" width="9.28515625" style="37"/>
    <col min="15130" max="15130" width="29.28515625" style="37" customWidth="1"/>
    <col min="15131" max="15360" width="9.28515625" style="37"/>
    <col min="15361" max="15361" width="10.42578125" style="37" customWidth="1"/>
    <col min="15362" max="15362" width="14.140625" style="37" customWidth="1"/>
    <col min="15363" max="15363" width="43.140625" style="37" customWidth="1"/>
    <col min="15364" max="15364" width="9" style="37" customWidth="1"/>
    <col min="15365" max="15365" width="17.7109375" style="37" customWidth="1"/>
    <col min="15366" max="15366" width="5.42578125" style="37" customWidth="1"/>
    <col min="15367" max="15367" width="12.42578125" style="37" bestFit="1" customWidth="1"/>
    <col min="15368" max="15368" width="17" style="37" customWidth="1"/>
    <col min="15369" max="15369" width="5.42578125" style="37" customWidth="1"/>
    <col min="15370" max="15370" width="12" style="37" customWidth="1"/>
    <col min="15371" max="15377" width="9.28515625" style="37"/>
    <col min="15378" max="15378" width="12.140625" style="37" customWidth="1"/>
    <col min="15379" max="15381" width="9.28515625" style="37"/>
    <col min="15382" max="15382" width="21.85546875" style="37" customWidth="1"/>
    <col min="15383" max="15385" width="9.28515625" style="37"/>
    <col min="15386" max="15386" width="29.28515625" style="37" customWidth="1"/>
    <col min="15387" max="15616" width="9.28515625" style="37"/>
    <col min="15617" max="15617" width="10.42578125" style="37" customWidth="1"/>
    <col min="15618" max="15618" width="14.140625" style="37" customWidth="1"/>
    <col min="15619" max="15619" width="43.140625" style="37" customWidth="1"/>
    <col min="15620" max="15620" width="9" style="37" customWidth="1"/>
    <col min="15621" max="15621" width="17.7109375" style="37" customWidth="1"/>
    <col min="15622" max="15622" width="5.42578125" style="37" customWidth="1"/>
    <col min="15623" max="15623" width="12.42578125" style="37" bestFit="1" customWidth="1"/>
    <col min="15624" max="15624" width="17" style="37" customWidth="1"/>
    <col min="15625" max="15625" width="5.42578125" style="37" customWidth="1"/>
    <col min="15626" max="15626" width="12" style="37" customWidth="1"/>
    <col min="15627" max="15633" width="9.28515625" style="37"/>
    <col min="15634" max="15634" width="12.140625" style="37" customWidth="1"/>
    <col min="15635" max="15637" width="9.28515625" style="37"/>
    <col min="15638" max="15638" width="21.85546875" style="37" customWidth="1"/>
    <col min="15639" max="15641" width="9.28515625" style="37"/>
    <col min="15642" max="15642" width="29.28515625" style="37" customWidth="1"/>
    <col min="15643" max="15872" width="9.28515625" style="37"/>
    <col min="15873" max="15873" width="10.42578125" style="37" customWidth="1"/>
    <col min="15874" max="15874" width="14.140625" style="37" customWidth="1"/>
    <col min="15875" max="15875" width="43.140625" style="37" customWidth="1"/>
    <col min="15876" max="15876" width="9" style="37" customWidth="1"/>
    <col min="15877" max="15877" width="17.7109375" style="37" customWidth="1"/>
    <col min="15878" max="15878" width="5.42578125" style="37" customWidth="1"/>
    <col min="15879" max="15879" width="12.42578125" style="37" bestFit="1" customWidth="1"/>
    <col min="15880" max="15880" width="17" style="37" customWidth="1"/>
    <col min="15881" max="15881" width="5.42578125" style="37" customWidth="1"/>
    <col min="15882" max="15882" width="12" style="37" customWidth="1"/>
    <col min="15883" max="15889" width="9.28515625" style="37"/>
    <col min="15890" max="15890" width="12.140625" style="37" customWidth="1"/>
    <col min="15891" max="15893" width="9.28515625" style="37"/>
    <col min="15894" max="15894" width="21.85546875" style="37" customWidth="1"/>
    <col min="15895" max="15897" width="9.28515625" style="37"/>
    <col min="15898" max="15898" width="29.28515625" style="37" customWidth="1"/>
    <col min="15899" max="16128" width="9.28515625" style="37"/>
    <col min="16129" max="16129" width="10.42578125" style="37" customWidth="1"/>
    <col min="16130" max="16130" width="14.140625" style="37" customWidth="1"/>
    <col min="16131" max="16131" width="43.140625" style="37" customWidth="1"/>
    <col min="16132" max="16132" width="9" style="37" customWidth="1"/>
    <col min="16133" max="16133" width="17.7109375" style="37" customWidth="1"/>
    <col min="16134" max="16134" width="5.42578125" style="37" customWidth="1"/>
    <col min="16135" max="16135" width="12.42578125" style="37" bestFit="1" customWidth="1"/>
    <col min="16136" max="16136" width="17" style="37" customWidth="1"/>
    <col min="16137" max="16137" width="5.42578125" style="37" customWidth="1"/>
    <col min="16138" max="16138" width="12" style="37" customWidth="1"/>
    <col min="16139" max="16145" width="9.28515625" style="37"/>
    <col min="16146" max="16146" width="12.140625" style="37" customWidth="1"/>
    <col min="16147" max="16149" width="9.28515625" style="37"/>
    <col min="16150" max="16150" width="21.85546875" style="37" customWidth="1"/>
    <col min="16151" max="16153" width="9.28515625" style="37"/>
    <col min="16154" max="16154" width="29.28515625" style="37" customWidth="1"/>
    <col min="16155" max="16384" width="9.28515625" style="37"/>
  </cols>
  <sheetData>
    <row r="1" spans="1:14" ht="24.6" x14ac:dyDescent="0.4">
      <c r="A1" s="1" t="s">
        <v>224</v>
      </c>
      <c r="D1" s="2"/>
      <c r="E1" s="3"/>
      <c r="G1" s="5" t="s">
        <v>0</v>
      </c>
      <c r="H1" s="6"/>
      <c r="I1" s="6"/>
      <c r="L1" s="38" t="s">
        <v>0</v>
      </c>
    </row>
    <row r="2" spans="1:14" ht="17.399999999999999" x14ac:dyDescent="0.3">
      <c r="A2" s="1" t="s">
        <v>225</v>
      </c>
      <c r="D2" s="2"/>
      <c r="E2" s="6"/>
      <c r="G2" s="2"/>
      <c r="H2" s="6"/>
      <c r="I2" s="6"/>
      <c r="N2" s="39"/>
    </row>
    <row r="3" spans="1:14" ht="12.75" customHeight="1" x14ac:dyDescent="0.3">
      <c r="A3" s="1"/>
      <c r="C3" s="40"/>
      <c r="D3" s="2"/>
      <c r="E3" s="6"/>
      <c r="G3" s="2"/>
      <c r="H3" s="6"/>
      <c r="I3" s="6"/>
    </row>
    <row r="4" spans="1:14" ht="12.75" customHeight="1" x14ac:dyDescent="0.4">
      <c r="C4" s="7"/>
      <c r="D4" s="2"/>
      <c r="E4" s="6"/>
      <c r="G4" s="2"/>
      <c r="H4" s="6"/>
      <c r="I4" s="6"/>
      <c r="J4" s="8"/>
    </row>
    <row r="5" spans="1:14" ht="15" customHeight="1" thickBot="1" x14ac:dyDescent="0.35">
      <c r="A5" s="9" t="s">
        <v>1</v>
      </c>
      <c r="C5" s="10"/>
      <c r="D5" s="11" t="s">
        <v>2</v>
      </c>
      <c r="E5" s="12"/>
      <c r="G5" s="11" t="s">
        <v>3</v>
      </c>
      <c r="H5" s="12"/>
      <c r="I5" s="13"/>
      <c r="J5" s="14" t="s">
        <v>4</v>
      </c>
    </row>
    <row r="6" spans="1:14" s="53" customFormat="1" ht="12.75" customHeight="1" x14ac:dyDescent="0.2">
      <c r="C6" s="54"/>
      <c r="D6" s="55" t="s">
        <v>5</v>
      </c>
      <c r="E6" s="55" t="s">
        <v>6</v>
      </c>
      <c r="F6" s="56"/>
      <c r="G6" s="55" t="s">
        <v>5</v>
      </c>
      <c r="H6" s="55" t="s">
        <v>6</v>
      </c>
      <c r="I6" s="57"/>
      <c r="J6" s="56"/>
    </row>
    <row r="7" spans="1:14" s="47" customFormat="1" ht="12.75" customHeight="1" x14ac:dyDescent="0.25">
      <c r="C7" s="44"/>
      <c r="D7" s="45">
        <f>+D25+D94+D177+D191</f>
        <v>89729</v>
      </c>
      <c r="E7" s="46">
        <f>D7/J7</f>
        <v>0.69630233189772239</v>
      </c>
      <c r="G7" s="45">
        <f>+G25+G94+G177+G191</f>
        <v>39136</v>
      </c>
      <c r="H7" s="46">
        <f>G7/J7</f>
        <v>0.30369766810227755</v>
      </c>
      <c r="I7" s="44"/>
      <c r="J7" s="45">
        <f>+J25+J94+J177+J191</f>
        <v>128865</v>
      </c>
    </row>
    <row r="8" spans="1:14" ht="15" customHeight="1" x14ac:dyDescent="0.3">
      <c r="A8" s="19" t="s">
        <v>7</v>
      </c>
      <c r="C8" s="6"/>
      <c r="D8" s="2"/>
      <c r="E8" s="20"/>
      <c r="G8" s="2"/>
      <c r="H8" s="6"/>
      <c r="I8" s="20"/>
    </row>
    <row r="9" spans="1:14" ht="12.75" customHeight="1" x14ac:dyDescent="0.25">
      <c r="C9" s="6"/>
      <c r="D9" s="21"/>
      <c r="E9" s="22"/>
      <c r="G9" s="23"/>
      <c r="H9" s="16"/>
      <c r="I9" s="22"/>
      <c r="J9" s="16"/>
    </row>
    <row r="10" spans="1:14" ht="12.75" customHeight="1" thickBot="1" x14ac:dyDescent="0.3">
      <c r="A10" s="16" t="s">
        <v>8</v>
      </c>
      <c r="C10" s="6"/>
      <c r="D10" s="11" t="s">
        <v>2</v>
      </c>
      <c r="E10" s="12"/>
      <c r="G10" s="11" t="s">
        <v>3</v>
      </c>
      <c r="H10" s="12"/>
      <c r="I10" s="13"/>
      <c r="J10" s="14" t="s">
        <v>4</v>
      </c>
    </row>
    <row r="11" spans="1:14" ht="12.75" customHeight="1" x14ac:dyDescent="0.25">
      <c r="A11" s="24" t="s">
        <v>9</v>
      </c>
      <c r="C11" s="10" t="s">
        <v>10</v>
      </c>
      <c r="D11" s="15" t="s">
        <v>5</v>
      </c>
      <c r="E11" s="15" t="s">
        <v>6</v>
      </c>
      <c r="G11" s="15" t="s">
        <v>5</v>
      </c>
      <c r="H11" s="15" t="s">
        <v>6</v>
      </c>
      <c r="I11" s="22"/>
      <c r="J11" s="25"/>
    </row>
    <row r="12" spans="1:14" s="4" customFormat="1" ht="12.75" customHeight="1" x14ac:dyDescent="0.25">
      <c r="A12" s="26" t="s">
        <v>11</v>
      </c>
      <c r="C12" s="20" t="s">
        <v>12</v>
      </c>
      <c r="D12" s="4">
        <v>298</v>
      </c>
      <c r="E12" s="17">
        <f>D12/J12</f>
        <v>0.27339449541284405</v>
      </c>
      <c r="G12" s="27">
        <v>792</v>
      </c>
      <c r="H12" s="17">
        <f>G12/J12</f>
        <v>0.726605504587156</v>
      </c>
      <c r="J12" s="18">
        <f>D12+G12</f>
        <v>1090</v>
      </c>
      <c r="K12" s="36"/>
    </row>
    <row r="13" spans="1:14" s="4" customFormat="1" ht="12.75" customHeight="1" x14ac:dyDescent="0.25">
      <c r="A13" s="26" t="s">
        <v>13</v>
      </c>
      <c r="C13" s="20" t="s">
        <v>226</v>
      </c>
      <c r="D13" s="4">
        <v>1484</v>
      </c>
      <c r="E13" s="17">
        <f t="shared" ref="E13:E23" si="0">D13/J13</f>
        <v>0.73978065802592219</v>
      </c>
      <c r="G13" s="27">
        <v>522</v>
      </c>
      <c r="H13" s="17">
        <f t="shared" ref="H13:H23" si="1">G13/J13</f>
        <v>0.26021934197407776</v>
      </c>
      <c r="J13" s="18">
        <f t="shared" ref="J13:J23" si="2">D13+G13</f>
        <v>2006</v>
      </c>
      <c r="K13" s="36"/>
    </row>
    <row r="14" spans="1:14" s="4" customFormat="1" ht="12.75" customHeight="1" x14ac:dyDescent="0.25">
      <c r="A14" s="15">
        <v>129</v>
      </c>
      <c r="C14" s="20" t="s">
        <v>14</v>
      </c>
      <c r="D14" s="4">
        <v>659</v>
      </c>
      <c r="E14" s="17">
        <f t="shared" si="0"/>
        <v>0.40109555690809495</v>
      </c>
      <c r="G14" s="27">
        <v>984</v>
      </c>
      <c r="H14" s="17">
        <f t="shared" si="1"/>
        <v>0.59890444309190505</v>
      </c>
      <c r="J14" s="18">
        <f t="shared" si="2"/>
        <v>1643</v>
      </c>
      <c r="K14" s="36"/>
    </row>
    <row r="15" spans="1:14" s="4" customFormat="1" ht="12.75" customHeight="1" x14ac:dyDescent="0.25">
      <c r="A15" s="26" t="s">
        <v>15</v>
      </c>
      <c r="C15" s="20" t="s">
        <v>16</v>
      </c>
      <c r="D15" s="4">
        <v>4828</v>
      </c>
      <c r="E15" s="17">
        <f t="shared" si="0"/>
        <v>0.85527015057573075</v>
      </c>
      <c r="G15" s="27">
        <v>817</v>
      </c>
      <c r="H15" s="17">
        <f t="shared" si="1"/>
        <v>0.14472984942426925</v>
      </c>
      <c r="J15" s="18">
        <f t="shared" si="2"/>
        <v>5645</v>
      </c>
      <c r="K15" s="36"/>
    </row>
    <row r="16" spans="1:14" s="4" customFormat="1" ht="12.75" customHeight="1" x14ac:dyDescent="0.25">
      <c r="A16" s="26" t="s">
        <v>17</v>
      </c>
      <c r="C16" s="20" t="s">
        <v>18</v>
      </c>
      <c r="D16" s="4">
        <v>1313</v>
      </c>
      <c r="E16" s="17">
        <f t="shared" si="0"/>
        <v>0.47676107480029051</v>
      </c>
      <c r="G16" s="27">
        <v>1441</v>
      </c>
      <c r="H16" s="17">
        <f t="shared" si="1"/>
        <v>0.52323892519970949</v>
      </c>
      <c r="J16" s="18">
        <f t="shared" si="2"/>
        <v>2754</v>
      </c>
      <c r="K16" s="36"/>
    </row>
    <row r="17" spans="1:11" s="4" customFormat="1" ht="12.75" customHeight="1" x14ac:dyDescent="0.25">
      <c r="A17" s="26" t="s">
        <v>19</v>
      </c>
      <c r="C17" s="20" t="s">
        <v>20</v>
      </c>
      <c r="D17" s="27">
        <v>3839</v>
      </c>
      <c r="E17" s="17">
        <f t="shared" si="0"/>
        <v>0.70934959349593496</v>
      </c>
      <c r="G17" s="4">
        <v>1573</v>
      </c>
      <c r="H17" s="17">
        <f t="shared" si="1"/>
        <v>0.29065040650406504</v>
      </c>
      <c r="J17" s="18">
        <f t="shared" si="2"/>
        <v>5412</v>
      </c>
      <c r="K17" s="36"/>
    </row>
    <row r="18" spans="1:11" s="4" customFormat="1" ht="12.75" customHeight="1" x14ac:dyDescent="0.25">
      <c r="A18" s="26" t="s">
        <v>21</v>
      </c>
      <c r="C18" s="20" t="s">
        <v>227</v>
      </c>
      <c r="D18" s="4">
        <v>2077</v>
      </c>
      <c r="E18" s="17">
        <f t="shared" si="0"/>
        <v>0.7323695345557123</v>
      </c>
      <c r="G18" s="27">
        <v>759</v>
      </c>
      <c r="H18" s="17">
        <f t="shared" si="1"/>
        <v>0.2676304654442877</v>
      </c>
      <c r="J18" s="18">
        <f t="shared" si="2"/>
        <v>2836</v>
      </c>
      <c r="K18" s="36"/>
    </row>
    <row r="19" spans="1:11" s="4" customFormat="1" ht="12.75" customHeight="1" x14ac:dyDescent="0.25">
      <c r="A19" s="26" t="s">
        <v>22</v>
      </c>
      <c r="C19" s="20" t="s">
        <v>228</v>
      </c>
      <c r="D19" s="4">
        <v>1991</v>
      </c>
      <c r="E19" s="17">
        <f t="shared" si="0"/>
        <v>0.71438823107283822</v>
      </c>
      <c r="G19" s="27">
        <v>796</v>
      </c>
      <c r="H19" s="17">
        <f t="shared" si="1"/>
        <v>0.28561176892716184</v>
      </c>
      <c r="J19" s="18">
        <f t="shared" si="2"/>
        <v>2787</v>
      </c>
      <c r="K19" s="36"/>
    </row>
    <row r="20" spans="1:11" s="4" customFormat="1" ht="12.75" customHeight="1" x14ac:dyDescent="0.25">
      <c r="A20" s="26" t="s">
        <v>23</v>
      </c>
      <c r="C20" s="20" t="s">
        <v>229</v>
      </c>
      <c r="D20" s="4">
        <v>500</v>
      </c>
      <c r="E20" s="17">
        <f t="shared" si="0"/>
        <v>0.56625141562853909</v>
      </c>
      <c r="G20" s="27">
        <v>383</v>
      </c>
      <c r="H20" s="17">
        <f t="shared" si="1"/>
        <v>0.43374858437146091</v>
      </c>
      <c r="J20" s="18">
        <f t="shared" si="2"/>
        <v>883</v>
      </c>
      <c r="K20" s="36"/>
    </row>
    <row r="21" spans="1:11" s="4" customFormat="1" ht="12.75" customHeight="1" x14ac:dyDescent="0.25">
      <c r="A21" s="15">
        <v>127</v>
      </c>
      <c r="C21" s="20" t="s">
        <v>230</v>
      </c>
      <c r="D21" s="4">
        <v>9351</v>
      </c>
      <c r="E21" s="17">
        <f t="shared" si="0"/>
        <v>0.8497818974918212</v>
      </c>
      <c r="G21" s="27">
        <v>1653</v>
      </c>
      <c r="H21" s="17">
        <f t="shared" si="1"/>
        <v>0.15021810250817885</v>
      </c>
      <c r="J21" s="18">
        <f t="shared" si="2"/>
        <v>11004</v>
      </c>
      <c r="K21" s="36"/>
    </row>
    <row r="22" spans="1:11" s="4" customFormat="1" ht="12.75" customHeight="1" x14ac:dyDescent="0.25">
      <c r="A22" s="26" t="s">
        <v>24</v>
      </c>
      <c r="C22" s="20" t="s">
        <v>231</v>
      </c>
      <c r="D22" s="4">
        <v>7834</v>
      </c>
      <c r="E22" s="17">
        <f t="shared" si="0"/>
        <v>0.93854079309931715</v>
      </c>
      <c r="G22" s="27">
        <v>513</v>
      </c>
      <c r="H22" s="17">
        <f t="shared" si="1"/>
        <v>6.1459206900682878E-2</v>
      </c>
      <c r="J22" s="18">
        <f t="shared" si="2"/>
        <v>8347</v>
      </c>
      <c r="K22" s="36"/>
    </row>
    <row r="23" spans="1:11" s="4" customFormat="1" ht="12.75" customHeight="1" x14ac:dyDescent="0.25">
      <c r="A23" s="26" t="s">
        <v>25</v>
      </c>
      <c r="C23" s="20" t="s">
        <v>26</v>
      </c>
      <c r="D23" s="4">
        <v>2309</v>
      </c>
      <c r="E23" s="17">
        <f t="shared" si="0"/>
        <v>0.78859289617486339</v>
      </c>
      <c r="G23" s="27">
        <v>619</v>
      </c>
      <c r="H23" s="17">
        <f t="shared" si="1"/>
        <v>0.21140710382513661</v>
      </c>
      <c r="J23" s="18">
        <f t="shared" si="2"/>
        <v>2928</v>
      </c>
      <c r="K23" s="36"/>
    </row>
    <row r="24" spans="1:11" s="4" customFormat="1" ht="12.75" customHeight="1" x14ac:dyDescent="0.25">
      <c r="C24" s="6"/>
      <c r="E24" s="28"/>
      <c r="H24" s="28"/>
      <c r="I24" s="6"/>
    </row>
    <row r="25" spans="1:11" s="4" customFormat="1" ht="12.75" customHeight="1" x14ac:dyDescent="0.25">
      <c r="C25" s="16" t="s">
        <v>27</v>
      </c>
      <c r="D25" s="18">
        <f>SUM(D12:D24)</f>
        <v>36483</v>
      </c>
      <c r="E25" s="28">
        <f>D25/J25</f>
        <v>0.77074046688496889</v>
      </c>
      <c r="G25" s="18">
        <f>SUM(G12:G24)</f>
        <v>10852</v>
      </c>
      <c r="H25" s="28">
        <f>G25/J25</f>
        <v>0.22925953311503117</v>
      </c>
      <c r="I25" s="6"/>
      <c r="J25" s="18">
        <f>SUM(J12:J24)</f>
        <v>47335</v>
      </c>
    </row>
    <row r="26" spans="1:11" ht="12.75" customHeight="1" x14ac:dyDescent="0.25">
      <c r="C26" s="6"/>
      <c r="D26" s="2"/>
      <c r="E26" s="20"/>
      <c r="G26" s="2"/>
      <c r="H26" s="6"/>
      <c r="I26" s="20"/>
    </row>
    <row r="27" spans="1:11" ht="12.75" customHeight="1" x14ac:dyDescent="0.3">
      <c r="A27" s="19" t="s">
        <v>128</v>
      </c>
      <c r="C27" s="6"/>
      <c r="D27" s="2"/>
      <c r="E27" s="6"/>
      <c r="G27" s="2"/>
      <c r="H27" s="6"/>
      <c r="I27" s="6"/>
    </row>
    <row r="28" spans="1:11" ht="12.75" customHeight="1" x14ac:dyDescent="0.25">
      <c r="C28" s="6"/>
      <c r="D28" s="23"/>
      <c r="E28" s="16"/>
      <c r="G28" s="23"/>
      <c r="H28" s="16"/>
      <c r="I28" s="16"/>
      <c r="J28" s="16"/>
    </row>
    <row r="29" spans="1:11" ht="12.75" customHeight="1" thickBot="1" x14ac:dyDescent="0.3">
      <c r="A29" s="16" t="s">
        <v>8</v>
      </c>
      <c r="C29" s="6"/>
      <c r="D29" s="11" t="s">
        <v>2</v>
      </c>
      <c r="E29" s="12"/>
      <c r="G29" s="11" t="s">
        <v>3</v>
      </c>
      <c r="H29" s="12"/>
      <c r="I29" s="13"/>
      <c r="J29" s="14" t="s">
        <v>4</v>
      </c>
    </row>
    <row r="30" spans="1:11" ht="12.75" customHeight="1" x14ac:dyDescent="0.25">
      <c r="A30" s="24" t="s">
        <v>9</v>
      </c>
      <c r="C30" s="10" t="s">
        <v>10</v>
      </c>
      <c r="D30" s="15" t="s">
        <v>5</v>
      </c>
      <c r="E30" s="15" t="s">
        <v>6</v>
      </c>
      <c r="G30" s="15" t="s">
        <v>5</v>
      </c>
      <c r="H30" s="15" t="s">
        <v>6</v>
      </c>
      <c r="I30" s="16"/>
      <c r="J30" s="25"/>
    </row>
    <row r="31" spans="1:11" s="4" customFormat="1" ht="12.75" customHeight="1" x14ac:dyDescent="0.25">
      <c r="A31" s="15">
        <v>103</v>
      </c>
      <c r="B31" s="36"/>
      <c r="C31" s="20" t="s">
        <v>129</v>
      </c>
      <c r="D31" s="27">
        <v>363</v>
      </c>
      <c r="E31" s="17">
        <f t="shared" ref="E31:E39" si="3">D31/J31</f>
        <v>0.56542056074766356</v>
      </c>
      <c r="G31" s="27">
        <v>279</v>
      </c>
      <c r="H31" s="17">
        <f t="shared" ref="H31:H39" si="4">G31/J31</f>
        <v>0.43457943925233644</v>
      </c>
      <c r="J31" s="18">
        <f t="shared" ref="J31:J39" si="5">D31+G31</f>
        <v>642</v>
      </c>
    </row>
    <row r="32" spans="1:11" s="4" customFormat="1" ht="12.75" customHeight="1" x14ac:dyDescent="0.25">
      <c r="A32" s="15">
        <v>106</v>
      </c>
      <c r="B32" s="36"/>
      <c r="C32" s="20" t="s">
        <v>130</v>
      </c>
      <c r="D32" s="27">
        <v>283</v>
      </c>
      <c r="E32" s="17">
        <f t="shared" si="3"/>
        <v>0.51454545454545453</v>
      </c>
      <c r="G32" s="27">
        <v>267</v>
      </c>
      <c r="H32" s="17">
        <f t="shared" si="4"/>
        <v>0.48545454545454547</v>
      </c>
      <c r="J32" s="18">
        <f t="shared" si="5"/>
        <v>550</v>
      </c>
    </row>
    <row r="33" spans="1:10" s="4" customFormat="1" ht="12.75" customHeight="1" x14ac:dyDescent="0.25">
      <c r="A33" s="26" t="s">
        <v>131</v>
      </c>
      <c r="B33" s="36"/>
      <c r="C33" s="20" t="s">
        <v>132</v>
      </c>
      <c r="D33" s="27">
        <v>1986</v>
      </c>
      <c r="E33" s="17">
        <f t="shared" si="3"/>
        <v>0.6785104202254868</v>
      </c>
      <c r="G33" s="27">
        <v>941</v>
      </c>
      <c r="H33" s="17">
        <f t="shared" si="4"/>
        <v>0.32148957977451315</v>
      </c>
      <c r="J33" s="18">
        <f t="shared" si="5"/>
        <v>2927</v>
      </c>
    </row>
    <row r="34" spans="1:10" s="4" customFormat="1" ht="12.75" customHeight="1" x14ac:dyDescent="0.25">
      <c r="A34" s="26" t="s">
        <v>133</v>
      </c>
      <c r="B34" s="36"/>
      <c r="C34" s="20" t="s">
        <v>134</v>
      </c>
      <c r="D34" s="27">
        <v>980</v>
      </c>
      <c r="E34" s="17">
        <f t="shared" si="3"/>
        <v>0.66985645933014359</v>
      </c>
      <c r="G34" s="27">
        <v>483</v>
      </c>
      <c r="H34" s="17">
        <f t="shared" si="4"/>
        <v>0.33014354066985646</v>
      </c>
      <c r="J34" s="18">
        <f t="shared" si="5"/>
        <v>1463</v>
      </c>
    </row>
    <row r="35" spans="1:10" s="4" customFormat="1" ht="12.75" customHeight="1" x14ac:dyDescent="0.25">
      <c r="A35" s="26" t="s">
        <v>135</v>
      </c>
      <c r="B35" s="36"/>
      <c r="C35" s="20" t="s">
        <v>136</v>
      </c>
      <c r="D35" s="27">
        <v>164</v>
      </c>
      <c r="E35" s="17">
        <f t="shared" si="3"/>
        <v>0.49546827794561932</v>
      </c>
      <c r="G35" s="27">
        <v>167</v>
      </c>
      <c r="H35" s="17">
        <f t="shared" si="4"/>
        <v>0.50453172205438068</v>
      </c>
      <c r="J35" s="18">
        <f t="shared" si="5"/>
        <v>331</v>
      </c>
    </row>
    <row r="36" spans="1:10" s="4" customFormat="1" ht="12.75" customHeight="1" x14ac:dyDescent="0.25">
      <c r="A36" s="26" t="s">
        <v>137</v>
      </c>
      <c r="B36" s="36"/>
      <c r="C36" s="20" t="s">
        <v>138</v>
      </c>
      <c r="D36" s="27">
        <v>786</v>
      </c>
      <c r="E36" s="17">
        <f t="shared" si="3"/>
        <v>0.56587473002159827</v>
      </c>
      <c r="G36" s="27">
        <v>603</v>
      </c>
      <c r="H36" s="17">
        <f t="shared" si="4"/>
        <v>0.43412526997840173</v>
      </c>
      <c r="J36" s="18">
        <f t="shared" si="5"/>
        <v>1389</v>
      </c>
    </row>
    <row r="37" spans="1:10" s="4" customFormat="1" ht="12.75" customHeight="1" x14ac:dyDescent="0.25">
      <c r="A37" s="15">
        <v>147</v>
      </c>
      <c r="B37" s="36"/>
      <c r="C37" s="20" t="s">
        <v>139</v>
      </c>
      <c r="D37" s="27">
        <v>40</v>
      </c>
      <c r="E37" s="17">
        <f t="shared" si="3"/>
        <v>0.47058823529411764</v>
      </c>
      <c r="G37" s="27">
        <v>45</v>
      </c>
      <c r="H37" s="17">
        <f t="shared" si="4"/>
        <v>0.52941176470588236</v>
      </c>
      <c r="J37" s="18">
        <f t="shared" si="5"/>
        <v>85</v>
      </c>
    </row>
    <row r="38" spans="1:10" s="4" customFormat="1" ht="12.75" customHeight="1" x14ac:dyDescent="0.25">
      <c r="A38" s="15">
        <v>114</v>
      </c>
      <c r="B38" s="36"/>
      <c r="C38" s="20" t="s">
        <v>140</v>
      </c>
      <c r="D38" s="27">
        <v>1608</v>
      </c>
      <c r="E38" s="17">
        <f t="shared" si="3"/>
        <v>0.75563909774436089</v>
      </c>
      <c r="G38" s="27">
        <v>520</v>
      </c>
      <c r="H38" s="17">
        <f t="shared" si="4"/>
        <v>0.24436090225563908</v>
      </c>
      <c r="J38" s="18">
        <f t="shared" si="5"/>
        <v>2128</v>
      </c>
    </row>
    <row r="39" spans="1:10" s="4" customFormat="1" ht="12.75" customHeight="1" x14ac:dyDescent="0.25">
      <c r="A39" s="26" t="s">
        <v>141</v>
      </c>
      <c r="B39" s="36"/>
      <c r="C39" s="20" t="s">
        <v>142</v>
      </c>
      <c r="D39" s="27">
        <v>1163</v>
      </c>
      <c r="E39" s="17">
        <f t="shared" si="3"/>
        <v>0.66609392898052688</v>
      </c>
      <c r="G39" s="27">
        <v>583</v>
      </c>
      <c r="H39" s="17">
        <f t="shared" si="4"/>
        <v>0.33390607101947306</v>
      </c>
      <c r="J39" s="18">
        <f t="shared" si="5"/>
        <v>1746</v>
      </c>
    </row>
    <row r="40" spans="1:10" ht="12.75" customHeight="1" x14ac:dyDescent="0.25">
      <c r="A40" s="6" t="s">
        <v>44</v>
      </c>
      <c r="C40" s="41"/>
      <c r="D40" s="18"/>
    </row>
    <row r="41" spans="1:10" ht="12.75" customHeight="1" x14ac:dyDescent="0.25">
      <c r="A41" s="6" t="s">
        <v>45</v>
      </c>
      <c r="C41" s="41"/>
      <c r="D41" s="23"/>
      <c r="E41" s="23"/>
      <c r="G41" s="29"/>
      <c r="H41" s="20"/>
      <c r="I41" s="23"/>
    </row>
    <row r="42" spans="1:10" ht="12.75" customHeight="1" x14ac:dyDescent="0.25">
      <c r="A42" s="41"/>
      <c r="C42" s="41"/>
      <c r="D42" s="23"/>
      <c r="E42" s="23"/>
      <c r="G42" s="29"/>
      <c r="H42" s="20"/>
      <c r="I42" s="23"/>
    </row>
    <row r="43" spans="1:10" ht="12.75" customHeight="1" x14ac:dyDescent="0.3">
      <c r="A43" s="34" t="s">
        <v>145</v>
      </c>
      <c r="C43" s="41"/>
      <c r="D43" s="23"/>
      <c r="E43" s="23"/>
      <c r="G43" s="29"/>
      <c r="H43" s="20"/>
      <c r="I43" s="23"/>
    </row>
    <row r="44" spans="1:10" ht="12.75" customHeight="1" x14ac:dyDescent="0.3">
      <c r="A44" s="30"/>
      <c r="C44" s="41"/>
      <c r="D44" s="23"/>
      <c r="E44" s="23"/>
      <c r="G44" s="29"/>
      <c r="H44" s="20"/>
      <c r="I44" s="23"/>
      <c r="J44" s="16"/>
    </row>
    <row r="45" spans="1:10" ht="12.75" customHeight="1" thickBot="1" x14ac:dyDescent="0.3">
      <c r="A45" s="16" t="s">
        <v>8</v>
      </c>
      <c r="C45" s="6"/>
      <c r="D45" s="11" t="s">
        <v>2</v>
      </c>
      <c r="E45" s="12"/>
      <c r="G45" s="11" t="s">
        <v>3</v>
      </c>
      <c r="H45" s="12"/>
      <c r="I45" s="13"/>
      <c r="J45" s="14" t="s">
        <v>4</v>
      </c>
    </row>
    <row r="46" spans="1:10" ht="12.75" customHeight="1" x14ac:dyDescent="0.25">
      <c r="A46" s="24" t="s">
        <v>9</v>
      </c>
      <c r="C46" s="10" t="s">
        <v>10</v>
      </c>
      <c r="D46" s="15" t="s">
        <v>5</v>
      </c>
      <c r="E46" s="15" t="s">
        <v>6</v>
      </c>
      <c r="G46" s="15" t="s">
        <v>5</v>
      </c>
      <c r="H46" s="15" t="s">
        <v>6</v>
      </c>
      <c r="I46" s="16"/>
      <c r="J46" s="25"/>
    </row>
    <row r="47" spans="1:10" s="4" customFormat="1" ht="12.75" customHeight="1" x14ac:dyDescent="0.25">
      <c r="A47" s="15">
        <v>110</v>
      </c>
      <c r="B47" s="36"/>
      <c r="C47" s="20" t="s">
        <v>143</v>
      </c>
      <c r="D47" s="27">
        <v>408</v>
      </c>
      <c r="E47" s="17">
        <f t="shared" ref="E47:E77" si="6">D47/J47</f>
        <v>0.5714285714285714</v>
      </c>
      <c r="G47" s="27">
        <v>306</v>
      </c>
      <c r="H47" s="17">
        <f t="shared" ref="H47:H77" si="7">G47/J47</f>
        <v>0.42857142857142855</v>
      </c>
      <c r="J47" s="18">
        <f t="shared" ref="J47:J77" si="8">D47+G47</f>
        <v>714</v>
      </c>
    </row>
    <row r="48" spans="1:10" s="4" customFormat="1" ht="12.75" customHeight="1" x14ac:dyDescent="0.25">
      <c r="A48" s="15">
        <v>124</v>
      </c>
      <c r="B48" s="36"/>
      <c r="C48" s="20" t="s">
        <v>144</v>
      </c>
      <c r="D48" s="27">
        <v>371</v>
      </c>
      <c r="E48" s="17">
        <f t="shared" si="6"/>
        <v>0.54962962962962958</v>
      </c>
      <c r="G48" s="27">
        <v>304</v>
      </c>
      <c r="H48" s="17">
        <f t="shared" si="7"/>
        <v>0.45037037037037037</v>
      </c>
      <c r="J48" s="18">
        <f t="shared" si="8"/>
        <v>675</v>
      </c>
    </row>
    <row r="49" spans="1:10" s="4" customFormat="1" ht="12.75" customHeight="1" x14ac:dyDescent="0.25">
      <c r="A49" s="26" t="s">
        <v>146</v>
      </c>
      <c r="B49" s="36"/>
      <c r="C49" s="20" t="s">
        <v>147</v>
      </c>
      <c r="D49" s="27">
        <v>179</v>
      </c>
      <c r="E49" s="17">
        <f t="shared" si="6"/>
        <v>0.57371794871794868</v>
      </c>
      <c r="G49" s="27">
        <v>133</v>
      </c>
      <c r="H49" s="17">
        <f t="shared" si="7"/>
        <v>0.42628205128205127</v>
      </c>
      <c r="J49" s="18">
        <f t="shared" si="8"/>
        <v>312</v>
      </c>
    </row>
    <row r="50" spans="1:10" s="4" customFormat="1" ht="12.75" customHeight="1" x14ac:dyDescent="0.25">
      <c r="A50" s="26" t="s">
        <v>148</v>
      </c>
      <c r="B50" s="36"/>
      <c r="C50" s="20" t="s">
        <v>149</v>
      </c>
      <c r="D50" s="27">
        <v>616</v>
      </c>
      <c r="E50" s="17">
        <f t="shared" si="6"/>
        <v>0.53940455341506133</v>
      </c>
      <c r="G50" s="27">
        <v>526</v>
      </c>
      <c r="H50" s="17">
        <f t="shared" si="7"/>
        <v>0.46059544658493873</v>
      </c>
      <c r="J50" s="18">
        <f t="shared" si="8"/>
        <v>1142</v>
      </c>
    </row>
    <row r="51" spans="1:10" s="4" customFormat="1" ht="12.75" customHeight="1" x14ac:dyDescent="0.25">
      <c r="A51" s="26" t="s">
        <v>150</v>
      </c>
      <c r="B51" s="36"/>
      <c r="C51" s="20" t="s">
        <v>151</v>
      </c>
      <c r="D51" s="27">
        <v>334</v>
      </c>
      <c r="E51" s="17">
        <f t="shared" si="6"/>
        <v>0.56040268456375841</v>
      </c>
      <c r="G51" s="27">
        <v>262</v>
      </c>
      <c r="H51" s="17">
        <f t="shared" si="7"/>
        <v>0.43959731543624159</v>
      </c>
      <c r="J51" s="18">
        <f t="shared" si="8"/>
        <v>596</v>
      </c>
    </row>
    <row r="52" spans="1:10" s="4" customFormat="1" ht="12.75" customHeight="1" x14ac:dyDescent="0.25">
      <c r="A52" s="15">
        <v>122</v>
      </c>
      <c r="B52" s="36"/>
      <c r="C52" s="20" t="s">
        <v>152</v>
      </c>
      <c r="D52" s="27">
        <v>362</v>
      </c>
      <c r="E52" s="17">
        <f t="shared" si="6"/>
        <v>0.54110612855007478</v>
      </c>
      <c r="G52" s="27">
        <v>307</v>
      </c>
      <c r="H52" s="17">
        <f t="shared" si="7"/>
        <v>0.45889387144992527</v>
      </c>
      <c r="J52" s="18">
        <f t="shared" si="8"/>
        <v>669</v>
      </c>
    </row>
    <row r="53" spans="1:10" s="4" customFormat="1" ht="12.75" customHeight="1" x14ac:dyDescent="0.25">
      <c r="A53" s="15">
        <v>140</v>
      </c>
      <c r="B53" s="36"/>
      <c r="C53" s="20" t="s">
        <v>153</v>
      </c>
      <c r="D53" s="27">
        <v>247</v>
      </c>
      <c r="E53" s="17">
        <f t="shared" si="6"/>
        <v>0.55011135857461024</v>
      </c>
      <c r="G53" s="27">
        <v>202</v>
      </c>
      <c r="H53" s="17">
        <f t="shared" si="7"/>
        <v>0.44988864142538976</v>
      </c>
      <c r="J53" s="18">
        <f t="shared" si="8"/>
        <v>449</v>
      </c>
    </row>
    <row r="54" spans="1:10" s="4" customFormat="1" ht="12.75" customHeight="1" x14ac:dyDescent="0.25">
      <c r="A54" s="26" t="s">
        <v>154</v>
      </c>
      <c r="B54" s="36"/>
      <c r="C54" s="20" t="s">
        <v>155</v>
      </c>
      <c r="D54" s="27">
        <v>1089</v>
      </c>
      <c r="E54" s="17">
        <f t="shared" si="6"/>
        <v>0.63167053364269143</v>
      </c>
      <c r="G54" s="27">
        <v>635</v>
      </c>
      <c r="H54" s="17">
        <f t="shared" si="7"/>
        <v>0.36832946635730857</v>
      </c>
      <c r="J54" s="18">
        <f t="shared" si="8"/>
        <v>1724</v>
      </c>
    </row>
    <row r="55" spans="1:10" s="4" customFormat="1" ht="12.75" customHeight="1" x14ac:dyDescent="0.25">
      <c r="A55" s="26" t="s">
        <v>156</v>
      </c>
      <c r="B55" s="36"/>
      <c r="C55" s="20" t="s">
        <v>157</v>
      </c>
      <c r="D55" s="27">
        <v>309</v>
      </c>
      <c r="E55" s="17">
        <f t="shared" si="6"/>
        <v>0.52372881355932199</v>
      </c>
      <c r="G55" s="27">
        <v>281</v>
      </c>
      <c r="H55" s="17">
        <f t="shared" si="7"/>
        <v>0.47627118644067795</v>
      </c>
      <c r="J55" s="18">
        <f t="shared" si="8"/>
        <v>590</v>
      </c>
    </row>
    <row r="56" spans="1:10" s="4" customFormat="1" ht="12.75" customHeight="1" x14ac:dyDescent="0.25">
      <c r="A56" s="26" t="s">
        <v>158</v>
      </c>
      <c r="B56" s="36"/>
      <c r="C56" s="20" t="s">
        <v>159</v>
      </c>
      <c r="D56" s="27">
        <v>222</v>
      </c>
      <c r="E56" s="17">
        <f t="shared" si="6"/>
        <v>0.50684931506849318</v>
      </c>
      <c r="G56" s="27">
        <v>216</v>
      </c>
      <c r="H56" s="17">
        <f t="shared" si="7"/>
        <v>0.49315068493150682</v>
      </c>
      <c r="J56" s="18">
        <f t="shared" si="8"/>
        <v>438</v>
      </c>
    </row>
    <row r="57" spans="1:10" s="4" customFormat="1" ht="12.75" customHeight="1" x14ac:dyDescent="0.25">
      <c r="A57" s="15">
        <v>116</v>
      </c>
      <c r="B57" s="36"/>
      <c r="C57" s="20" t="s">
        <v>160</v>
      </c>
      <c r="D57" s="27">
        <v>308</v>
      </c>
      <c r="E57" s="17">
        <f t="shared" si="6"/>
        <v>0.45697329376854601</v>
      </c>
      <c r="G57" s="27">
        <v>366</v>
      </c>
      <c r="H57" s="17">
        <f t="shared" si="7"/>
        <v>0.54302670623145399</v>
      </c>
      <c r="J57" s="18">
        <f t="shared" si="8"/>
        <v>674</v>
      </c>
    </row>
    <row r="58" spans="1:10" s="4" customFormat="1" ht="12.75" customHeight="1" x14ac:dyDescent="0.25">
      <c r="A58" s="26" t="s">
        <v>161</v>
      </c>
      <c r="B58" s="36"/>
      <c r="C58" s="20" t="s">
        <v>162</v>
      </c>
      <c r="D58" s="27">
        <v>251</v>
      </c>
      <c r="E58" s="17">
        <f t="shared" si="6"/>
        <v>0.54803493449781659</v>
      </c>
      <c r="G58" s="27">
        <v>207</v>
      </c>
      <c r="H58" s="17">
        <f t="shared" si="7"/>
        <v>0.45196506550218341</v>
      </c>
      <c r="J58" s="18">
        <f t="shared" si="8"/>
        <v>458</v>
      </c>
    </row>
    <row r="59" spans="1:10" s="4" customFormat="1" ht="12.75" customHeight="1" x14ac:dyDescent="0.25">
      <c r="A59" s="15">
        <v>105</v>
      </c>
      <c r="B59" s="36"/>
      <c r="C59" s="20" t="s">
        <v>163</v>
      </c>
      <c r="D59" s="27">
        <v>398</v>
      </c>
      <c r="E59" s="17">
        <f t="shared" si="6"/>
        <v>0.55048409405255883</v>
      </c>
      <c r="G59" s="27">
        <v>325</v>
      </c>
      <c r="H59" s="17">
        <f t="shared" si="7"/>
        <v>0.44951590594744123</v>
      </c>
      <c r="J59" s="18">
        <f t="shared" si="8"/>
        <v>723</v>
      </c>
    </row>
    <row r="60" spans="1:10" s="4" customFormat="1" ht="12.75" customHeight="1" x14ac:dyDescent="0.25">
      <c r="A60" s="15">
        <v>131</v>
      </c>
      <c r="B60" s="36"/>
      <c r="C60" s="20" t="s">
        <v>164</v>
      </c>
      <c r="D60" s="27">
        <v>301</v>
      </c>
      <c r="E60" s="17">
        <f t="shared" si="6"/>
        <v>0.54528985507246375</v>
      </c>
      <c r="G60" s="27">
        <v>251</v>
      </c>
      <c r="H60" s="17">
        <f t="shared" si="7"/>
        <v>0.45471014492753625</v>
      </c>
      <c r="J60" s="18">
        <f t="shared" si="8"/>
        <v>552</v>
      </c>
    </row>
    <row r="61" spans="1:10" s="4" customFormat="1" ht="12.75" customHeight="1" x14ac:dyDescent="0.25">
      <c r="A61" s="15">
        <v>118</v>
      </c>
      <c r="B61" s="36"/>
      <c r="C61" s="20" t="s">
        <v>165</v>
      </c>
      <c r="D61" s="27">
        <v>312</v>
      </c>
      <c r="E61" s="17">
        <f t="shared" si="6"/>
        <v>0.40414507772020725</v>
      </c>
      <c r="G61" s="27">
        <v>460</v>
      </c>
      <c r="H61" s="17">
        <f t="shared" si="7"/>
        <v>0.59585492227979275</v>
      </c>
      <c r="J61" s="18">
        <f t="shared" si="8"/>
        <v>772</v>
      </c>
    </row>
    <row r="62" spans="1:10" s="4" customFormat="1" ht="12.75" customHeight="1" x14ac:dyDescent="0.25">
      <c r="A62" s="15">
        <v>126</v>
      </c>
      <c r="B62" s="36"/>
      <c r="C62" s="20" t="s">
        <v>166</v>
      </c>
      <c r="D62" s="27">
        <v>36</v>
      </c>
      <c r="E62" s="17">
        <f t="shared" si="6"/>
        <v>0.5625</v>
      </c>
      <c r="G62" s="27">
        <v>28</v>
      </c>
      <c r="H62" s="17">
        <f t="shared" si="7"/>
        <v>0.4375</v>
      </c>
      <c r="J62" s="18">
        <f t="shared" si="8"/>
        <v>64</v>
      </c>
    </row>
    <row r="63" spans="1:10" s="4" customFormat="1" ht="12.75" customHeight="1" x14ac:dyDescent="0.25">
      <c r="A63" s="15">
        <v>112</v>
      </c>
      <c r="B63" s="36"/>
      <c r="C63" s="20" t="s">
        <v>167</v>
      </c>
      <c r="D63" s="27">
        <v>1050</v>
      </c>
      <c r="E63" s="17">
        <f t="shared" si="6"/>
        <v>0.57947019867549665</v>
      </c>
      <c r="G63" s="27">
        <v>762</v>
      </c>
      <c r="H63" s="17">
        <f t="shared" si="7"/>
        <v>0.42052980132450329</v>
      </c>
      <c r="J63" s="18">
        <f t="shared" si="8"/>
        <v>1812</v>
      </c>
    </row>
    <row r="64" spans="1:10" s="4" customFormat="1" ht="12.75" customHeight="1" x14ac:dyDescent="0.25">
      <c r="A64" s="15">
        <v>120</v>
      </c>
      <c r="B64" s="36"/>
      <c r="C64" s="20" t="s">
        <v>168</v>
      </c>
      <c r="D64" s="27">
        <v>314</v>
      </c>
      <c r="E64" s="17">
        <f t="shared" si="6"/>
        <v>0.62178217821782178</v>
      </c>
      <c r="G64" s="27">
        <v>191</v>
      </c>
      <c r="H64" s="17">
        <f t="shared" si="7"/>
        <v>0.37821782178217822</v>
      </c>
      <c r="J64" s="18">
        <f t="shared" si="8"/>
        <v>505</v>
      </c>
    </row>
    <row r="65" spans="1:10" s="4" customFormat="1" ht="12.75" customHeight="1" x14ac:dyDescent="0.25">
      <c r="A65" s="15">
        <v>121</v>
      </c>
      <c r="B65" s="36"/>
      <c r="C65" s="20" t="s">
        <v>169</v>
      </c>
      <c r="D65" s="27">
        <v>1533</v>
      </c>
      <c r="E65" s="17">
        <f t="shared" si="6"/>
        <v>0.72107243650047037</v>
      </c>
      <c r="G65" s="27">
        <v>593</v>
      </c>
      <c r="H65" s="17">
        <f t="shared" si="7"/>
        <v>0.27892756349952963</v>
      </c>
      <c r="J65" s="18">
        <f t="shared" si="8"/>
        <v>2126</v>
      </c>
    </row>
    <row r="66" spans="1:10" s="4" customFormat="1" ht="12.75" customHeight="1" x14ac:dyDescent="0.25">
      <c r="A66" s="26" t="s">
        <v>170</v>
      </c>
      <c r="B66" s="36"/>
      <c r="C66" s="20" t="s">
        <v>171</v>
      </c>
      <c r="D66" s="27">
        <v>632</v>
      </c>
      <c r="E66" s="17">
        <f t="shared" si="6"/>
        <v>0.70300333704115681</v>
      </c>
      <c r="G66" s="27">
        <v>267</v>
      </c>
      <c r="H66" s="17">
        <f t="shared" si="7"/>
        <v>0.29699666295884314</v>
      </c>
      <c r="J66" s="18">
        <f t="shared" si="8"/>
        <v>899</v>
      </c>
    </row>
    <row r="67" spans="1:10" s="4" customFormat="1" ht="12.75" customHeight="1" x14ac:dyDescent="0.25">
      <c r="A67" s="15">
        <v>130</v>
      </c>
      <c r="B67" s="36"/>
      <c r="C67" s="20" t="s">
        <v>172</v>
      </c>
      <c r="D67" s="27">
        <v>755</v>
      </c>
      <c r="E67" s="17">
        <f t="shared" si="6"/>
        <v>0.73658536585365852</v>
      </c>
      <c r="G67" s="27">
        <v>270</v>
      </c>
      <c r="H67" s="17">
        <f t="shared" si="7"/>
        <v>0.26341463414634148</v>
      </c>
      <c r="J67" s="18">
        <f t="shared" si="8"/>
        <v>1025</v>
      </c>
    </row>
    <row r="68" spans="1:10" s="4" customFormat="1" ht="12.75" customHeight="1" x14ac:dyDescent="0.25">
      <c r="A68" s="15">
        <v>115</v>
      </c>
      <c r="B68" s="36"/>
      <c r="C68" s="20" t="s">
        <v>173</v>
      </c>
      <c r="D68" s="27">
        <v>277</v>
      </c>
      <c r="E68" s="17">
        <f t="shared" si="6"/>
        <v>0.54743083003952564</v>
      </c>
      <c r="G68" s="27">
        <v>229</v>
      </c>
      <c r="H68" s="17">
        <f t="shared" si="7"/>
        <v>0.4525691699604743</v>
      </c>
      <c r="J68" s="18">
        <f t="shared" si="8"/>
        <v>506</v>
      </c>
    </row>
    <row r="69" spans="1:10" s="4" customFormat="1" ht="12.75" customHeight="1" x14ac:dyDescent="0.25">
      <c r="A69" s="15">
        <v>108</v>
      </c>
      <c r="B69" s="36"/>
      <c r="C69" s="20" t="s">
        <v>174</v>
      </c>
      <c r="D69" s="27">
        <v>84</v>
      </c>
      <c r="E69" s="17">
        <f t="shared" si="6"/>
        <v>0.48</v>
      </c>
      <c r="G69" s="27">
        <v>91</v>
      </c>
      <c r="H69" s="17">
        <f t="shared" si="7"/>
        <v>0.52</v>
      </c>
      <c r="J69" s="18">
        <f t="shared" si="8"/>
        <v>175</v>
      </c>
    </row>
    <row r="70" spans="1:10" s="4" customFormat="1" ht="12.75" customHeight="1" x14ac:dyDescent="0.25">
      <c r="A70" s="15">
        <v>107</v>
      </c>
      <c r="B70" s="36"/>
      <c r="C70" s="20" t="s">
        <v>175</v>
      </c>
      <c r="D70" s="27">
        <v>683</v>
      </c>
      <c r="E70" s="17">
        <f t="shared" si="6"/>
        <v>0.56446280991735542</v>
      </c>
      <c r="G70" s="27">
        <v>527</v>
      </c>
      <c r="H70" s="17">
        <f t="shared" si="7"/>
        <v>0.43553719008264463</v>
      </c>
      <c r="J70" s="18">
        <f t="shared" si="8"/>
        <v>1210</v>
      </c>
    </row>
    <row r="71" spans="1:10" s="4" customFormat="1" ht="12.75" customHeight="1" x14ac:dyDescent="0.25">
      <c r="A71" s="26" t="s">
        <v>176</v>
      </c>
      <c r="B71" s="36"/>
      <c r="C71" s="20" t="s">
        <v>177</v>
      </c>
      <c r="D71" s="27">
        <v>547</v>
      </c>
      <c r="E71" s="17">
        <f t="shared" si="6"/>
        <v>0.5587334014300307</v>
      </c>
      <c r="G71" s="27">
        <v>432</v>
      </c>
      <c r="H71" s="17">
        <f t="shared" si="7"/>
        <v>0.44126659856996936</v>
      </c>
      <c r="J71" s="18">
        <f t="shared" si="8"/>
        <v>979</v>
      </c>
    </row>
    <row r="72" spans="1:10" s="4" customFormat="1" ht="12.75" customHeight="1" x14ac:dyDescent="0.25">
      <c r="A72" s="26" t="s">
        <v>178</v>
      </c>
      <c r="B72" s="36"/>
      <c r="C72" s="20" t="s">
        <v>179</v>
      </c>
      <c r="D72" s="27">
        <v>202</v>
      </c>
      <c r="E72" s="17">
        <f t="shared" si="6"/>
        <v>0.58892128279883382</v>
      </c>
      <c r="G72" s="27">
        <v>141</v>
      </c>
      <c r="H72" s="17">
        <f t="shared" si="7"/>
        <v>0.41107871720116618</v>
      </c>
      <c r="J72" s="18">
        <f t="shared" si="8"/>
        <v>343</v>
      </c>
    </row>
    <row r="73" spans="1:10" s="4" customFormat="1" ht="12.75" customHeight="1" x14ac:dyDescent="0.25">
      <c r="A73" s="15">
        <v>111</v>
      </c>
      <c r="B73" s="36"/>
      <c r="C73" s="20" t="s">
        <v>180</v>
      </c>
      <c r="D73" s="27">
        <v>544</v>
      </c>
      <c r="E73" s="17">
        <f t="shared" si="6"/>
        <v>0.70375161707632605</v>
      </c>
      <c r="G73" s="27">
        <v>229</v>
      </c>
      <c r="H73" s="17">
        <f t="shared" si="7"/>
        <v>0.296248382923674</v>
      </c>
      <c r="J73" s="18">
        <f t="shared" si="8"/>
        <v>773</v>
      </c>
    </row>
    <row r="74" spans="1:10" s="4" customFormat="1" ht="12.75" customHeight="1" x14ac:dyDescent="0.25">
      <c r="A74" s="15">
        <v>133</v>
      </c>
      <c r="B74" s="36"/>
      <c r="C74" s="20" t="s">
        <v>181</v>
      </c>
      <c r="D74" s="27">
        <v>211</v>
      </c>
      <c r="E74" s="17">
        <f t="shared" si="6"/>
        <v>0.43775933609958506</v>
      </c>
      <c r="G74" s="27">
        <v>271</v>
      </c>
      <c r="H74" s="17">
        <f t="shared" si="7"/>
        <v>0.56224066390041494</v>
      </c>
      <c r="J74" s="18">
        <f t="shared" si="8"/>
        <v>482</v>
      </c>
    </row>
    <row r="75" spans="1:10" s="4" customFormat="1" ht="12.75" customHeight="1" x14ac:dyDescent="0.25">
      <c r="A75" s="26" t="s">
        <v>182</v>
      </c>
      <c r="B75" s="36"/>
      <c r="C75" s="20" t="s">
        <v>183</v>
      </c>
      <c r="D75" s="27">
        <v>548</v>
      </c>
      <c r="E75" s="17">
        <f t="shared" si="6"/>
        <v>0.57805907172995785</v>
      </c>
      <c r="G75" s="27">
        <v>400</v>
      </c>
      <c r="H75" s="17">
        <f t="shared" si="7"/>
        <v>0.4219409282700422</v>
      </c>
      <c r="J75" s="18">
        <f t="shared" si="8"/>
        <v>948</v>
      </c>
    </row>
    <row r="76" spans="1:10" s="4" customFormat="1" ht="12.75" customHeight="1" x14ac:dyDescent="0.25">
      <c r="A76" s="26" t="s">
        <v>184</v>
      </c>
      <c r="B76" s="36"/>
      <c r="C76" s="20" t="s">
        <v>185</v>
      </c>
      <c r="D76" s="27">
        <v>100</v>
      </c>
      <c r="E76" s="17">
        <f t="shared" si="6"/>
        <v>0.46511627906976744</v>
      </c>
      <c r="G76" s="27">
        <v>115</v>
      </c>
      <c r="H76" s="17">
        <f t="shared" si="7"/>
        <v>0.53488372093023251</v>
      </c>
      <c r="J76" s="18">
        <f t="shared" si="8"/>
        <v>215</v>
      </c>
    </row>
    <row r="77" spans="1:10" s="4" customFormat="1" ht="12.75" customHeight="1" x14ac:dyDescent="0.25">
      <c r="A77" s="26" t="s">
        <v>186</v>
      </c>
      <c r="B77" s="36"/>
      <c r="C77" s="20" t="s">
        <v>187</v>
      </c>
      <c r="D77" s="27">
        <v>124</v>
      </c>
      <c r="E77" s="17">
        <f t="shared" si="6"/>
        <v>0.62944162436548223</v>
      </c>
      <c r="G77" s="27">
        <v>73</v>
      </c>
      <c r="H77" s="17">
        <f t="shared" si="7"/>
        <v>0.37055837563451777</v>
      </c>
      <c r="J77" s="18">
        <f t="shared" si="8"/>
        <v>197</v>
      </c>
    </row>
    <row r="78" spans="1:10" ht="12.75" customHeight="1" x14ac:dyDescent="0.25">
      <c r="A78" s="6" t="s">
        <v>44</v>
      </c>
      <c r="C78" s="6"/>
      <c r="D78" s="20"/>
      <c r="E78" s="6"/>
      <c r="G78" s="2"/>
      <c r="H78" s="6"/>
      <c r="I78" s="6"/>
    </row>
    <row r="79" spans="1:10" ht="12.75" customHeight="1" x14ac:dyDescent="0.25">
      <c r="A79" s="6" t="s">
        <v>45</v>
      </c>
      <c r="C79" s="6"/>
      <c r="D79" s="2"/>
      <c r="E79" s="6"/>
      <c r="G79" s="2"/>
      <c r="H79" s="6"/>
      <c r="I79" s="6"/>
    </row>
    <row r="80" spans="1:10" ht="12.75" customHeight="1" x14ac:dyDescent="0.25">
      <c r="C80" s="6"/>
      <c r="D80" s="2"/>
      <c r="E80" s="6"/>
      <c r="G80" s="2"/>
      <c r="H80" s="6"/>
      <c r="I80" s="6"/>
    </row>
    <row r="81" spans="1:10" ht="12.75" customHeight="1" x14ac:dyDescent="0.3">
      <c r="A81" s="34" t="s">
        <v>145</v>
      </c>
      <c r="C81" s="6"/>
      <c r="D81" s="2"/>
      <c r="E81" s="20"/>
      <c r="G81" s="2"/>
      <c r="H81" s="6"/>
      <c r="I81" s="20"/>
    </row>
    <row r="82" spans="1:10" ht="12.75" customHeight="1" x14ac:dyDescent="0.25">
      <c r="C82" s="6"/>
      <c r="D82" s="2"/>
      <c r="E82" s="6"/>
      <c r="G82" s="2"/>
      <c r="H82" s="6"/>
      <c r="I82" s="6"/>
    </row>
    <row r="83" spans="1:10" ht="12.75" customHeight="1" thickBot="1" x14ac:dyDescent="0.3">
      <c r="A83" s="16" t="s">
        <v>8</v>
      </c>
      <c r="C83" s="6"/>
      <c r="D83" s="11" t="s">
        <v>2</v>
      </c>
      <c r="E83" s="12"/>
      <c r="G83" s="11" t="s">
        <v>3</v>
      </c>
      <c r="H83" s="12"/>
      <c r="I83" s="13"/>
      <c r="J83" s="14" t="s">
        <v>4</v>
      </c>
    </row>
    <row r="84" spans="1:10" ht="12.75" customHeight="1" x14ac:dyDescent="0.25">
      <c r="A84" s="24" t="s">
        <v>9</v>
      </c>
      <c r="C84" s="10" t="s">
        <v>10</v>
      </c>
      <c r="D84" s="15" t="s">
        <v>5</v>
      </c>
      <c r="E84" s="15" t="s">
        <v>6</v>
      </c>
      <c r="G84" s="15" t="s">
        <v>5</v>
      </c>
      <c r="H84" s="15" t="s">
        <v>6</v>
      </c>
      <c r="I84" s="16"/>
      <c r="J84" s="25"/>
    </row>
    <row r="85" spans="1:10" s="47" customFormat="1" ht="12.75" customHeight="1" x14ac:dyDescent="0.25">
      <c r="A85" s="43" t="s">
        <v>188</v>
      </c>
      <c r="B85" s="42"/>
      <c r="C85" s="44" t="s">
        <v>189</v>
      </c>
      <c r="D85" s="45">
        <v>580</v>
      </c>
      <c r="E85" s="46">
        <f>D85/J85</f>
        <v>0.58116232464929862</v>
      </c>
      <c r="G85" s="45">
        <v>418</v>
      </c>
      <c r="H85" s="46">
        <f>G85/J85</f>
        <v>0.41883767535070138</v>
      </c>
      <c r="J85" s="48">
        <f>D85+G85</f>
        <v>998</v>
      </c>
    </row>
    <row r="86" spans="1:10" s="47" customFormat="1" ht="12.75" customHeight="1" x14ac:dyDescent="0.25">
      <c r="A86" s="43" t="s">
        <v>190</v>
      </c>
      <c r="B86" s="42"/>
      <c r="C86" s="44" t="s">
        <v>191</v>
      </c>
      <c r="D86" s="45">
        <v>114</v>
      </c>
      <c r="E86" s="46">
        <f>D86/J86</f>
        <v>0.52293577981651373</v>
      </c>
      <c r="G86" s="45">
        <v>104</v>
      </c>
      <c r="H86" s="46">
        <f>G86/J86</f>
        <v>0.47706422018348627</v>
      </c>
      <c r="J86" s="48">
        <f t="shared" ref="J86:J92" si="9">D86+G86</f>
        <v>218</v>
      </c>
    </row>
    <row r="87" spans="1:10" s="47" customFormat="1" ht="12.75" customHeight="1" x14ac:dyDescent="0.25">
      <c r="A87" s="43" t="s">
        <v>192</v>
      </c>
      <c r="B87" s="42"/>
      <c r="C87" s="44" t="s">
        <v>193</v>
      </c>
      <c r="D87" s="45">
        <v>462</v>
      </c>
      <c r="E87" s="46">
        <f t="shared" ref="E87:E92" si="10">D87/J87</f>
        <v>0.41923774954627951</v>
      </c>
      <c r="G87" s="45">
        <v>640</v>
      </c>
      <c r="H87" s="46">
        <f t="shared" ref="H87:H92" si="11">G87/J87</f>
        <v>0.58076225045372054</v>
      </c>
      <c r="J87" s="48">
        <f t="shared" si="9"/>
        <v>1102</v>
      </c>
    </row>
    <row r="88" spans="1:10" s="47" customFormat="1" ht="12.75" customHeight="1" x14ac:dyDescent="0.25">
      <c r="A88" s="43" t="s">
        <v>194</v>
      </c>
      <c r="B88" s="42"/>
      <c r="C88" s="44" t="s">
        <v>195</v>
      </c>
      <c r="D88" s="45">
        <v>201</v>
      </c>
      <c r="E88" s="46">
        <f t="shared" si="10"/>
        <v>0.56145251396648044</v>
      </c>
      <c r="G88" s="45">
        <v>157</v>
      </c>
      <c r="H88" s="46">
        <f t="shared" si="11"/>
        <v>0.43854748603351956</v>
      </c>
      <c r="J88" s="48">
        <f t="shared" si="9"/>
        <v>358</v>
      </c>
    </row>
    <row r="89" spans="1:10" s="47" customFormat="1" ht="12.75" customHeight="1" x14ac:dyDescent="0.25">
      <c r="A89" s="43" t="s">
        <v>196</v>
      </c>
      <c r="B89" s="42"/>
      <c r="C89" s="44" t="s">
        <v>197</v>
      </c>
      <c r="D89" s="45">
        <v>1020</v>
      </c>
      <c r="E89" s="46">
        <f t="shared" si="10"/>
        <v>0.6288532675709001</v>
      </c>
      <c r="G89" s="45">
        <v>602</v>
      </c>
      <c r="H89" s="46">
        <f t="shared" si="11"/>
        <v>0.3711467324290999</v>
      </c>
      <c r="J89" s="48">
        <f t="shared" si="9"/>
        <v>1622</v>
      </c>
    </row>
    <row r="90" spans="1:10" s="47" customFormat="1" ht="12.75" customHeight="1" x14ac:dyDescent="0.25">
      <c r="A90" s="43" t="s">
        <v>198</v>
      </c>
      <c r="B90" s="42"/>
      <c r="C90" s="44" t="s">
        <v>199</v>
      </c>
      <c r="D90" s="45">
        <v>50</v>
      </c>
      <c r="E90" s="46">
        <f t="shared" si="10"/>
        <v>0.625</v>
      </c>
      <c r="G90" s="45">
        <v>30</v>
      </c>
      <c r="H90" s="46">
        <f t="shared" si="11"/>
        <v>0.375</v>
      </c>
      <c r="J90" s="48">
        <f t="shared" si="9"/>
        <v>80</v>
      </c>
    </row>
    <row r="91" spans="1:10" s="47" customFormat="1" ht="12.75" customHeight="1" x14ac:dyDescent="0.25">
      <c r="A91" s="43" t="s">
        <v>200</v>
      </c>
      <c r="B91" s="42"/>
      <c r="C91" s="44" t="s">
        <v>201</v>
      </c>
      <c r="D91" s="45">
        <v>678</v>
      </c>
      <c r="E91" s="46">
        <f t="shared" si="10"/>
        <v>0.60320284697508897</v>
      </c>
      <c r="G91" s="45">
        <v>446</v>
      </c>
      <c r="H91" s="46">
        <f t="shared" si="11"/>
        <v>0.39679715302491103</v>
      </c>
      <c r="J91" s="48">
        <f t="shared" si="9"/>
        <v>1124</v>
      </c>
    </row>
    <row r="92" spans="1:10" s="47" customFormat="1" ht="12.75" customHeight="1" x14ac:dyDescent="0.25">
      <c r="A92" s="49">
        <v>117</v>
      </c>
      <c r="B92" s="42"/>
      <c r="C92" s="44" t="s">
        <v>202</v>
      </c>
      <c r="D92" s="45">
        <v>1115</v>
      </c>
      <c r="E92" s="46">
        <f t="shared" si="10"/>
        <v>0.69687500000000002</v>
      </c>
      <c r="G92" s="45">
        <v>485</v>
      </c>
      <c r="H92" s="46">
        <f t="shared" si="11"/>
        <v>0.30312499999999998</v>
      </c>
      <c r="J92" s="48">
        <f t="shared" si="9"/>
        <v>1600</v>
      </c>
    </row>
    <row r="94" spans="1:10" ht="12.75" customHeight="1" x14ac:dyDescent="0.25">
      <c r="C94" s="16" t="s">
        <v>203</v>
      </c>
      <c r="D94" s="18">
        <f>SUM(D31:D93)</f>
        <v>24940</v>
      </c>
      <c r="E94" s="28">
        <f>D94/J94</f>
        <v>0.60666504500121621</v>
      </c>
      <c r="G94" s="18">
        <f>SUM(G31:G93)</f>
        <v>16170</v>
      </c>
      <c r="H94" s="28">
        <f>G94/J94</f>
        <v>0.39333495499878374</v>
      </c>
      <c r="J94" s="18">
        <f>SUM(J31:J93)</f>
        <v>41110</v>
      </c>
    </row>
    <row r="95" spans="1:10" ht="12.75" customHeight="1" x14ac:dyDescent="0.25">
      <c r="C95" s="31"/>
      <c r="D95" s="2"/>
      <c r="E95" s="32"/>
      <c r="G95" s="2"/>
      <c r="H95" s="32"/>
      <c r="I95" s="6"/>
      <c r="J95" s="33"/>
    </row>
    <row r="96" spans="1:10" ht="12.75" customHeight="1" x14ac:dyDescent="0.3">
      <c r="A96" s="19" t="s">
        <v>28</v>
      </c>
      <c r="C96" s="6"/>
      <c r="D96" s="2"/>
      <c r="E96" s="20"/>
      <c r="G96" s="2"/>
      <c r="H96" s="6"/>
      <c r="I96" s="20"/>
    </row>
    <row r="97" spans="1:10" ht="12.75" customHeight="1" x14ac:dyDescent="0.25">
      <c r="C97" s="6"/>
      <c r="D97" s="2"/>
      <c r="E97" s="6"/>
      <c r="G97" s="2"/>
      <c r="H97" s="6"/>
      <c r="I97" s="6"/>
      <c r="J97" s="16"/>
    </row>
    <row r="98" spans="1:10" ht="12.75" customHeight="1" thickBot="1" x14ac:dyDescent="0.3">
      <c r="A98" s="16" t="s">
        <v>8</v>
      </c>
      <c r="C98" s="6"/>
      <c r="D98" s="11" t="s">
        <v>2</v>
      </c>
      <c r="E98" s="12"/>
      <c r="G98" s="11" t="s">
        <v>3</v>
      </c>
      <c r="H98" s="12"/>
      <c r="I98" s="13"/>
      <c r="J98" s="14" t="s">
        <v>4</v>
      </c>
    </row>
    <row r="99" spans="1:10" ht="12.75" customHeight="1" x14ac:dyDescent="0.25">
      <c r="A99" s="24" t="s">
        <v>9</v>
      </c>
      <c r="C99" s="10" t="s">
        <v>10</v>
      </c>
      <c r="D99" s="15" t="s">
        <v>5</v>
      </c>
      <c r="E99" s="15" t="s">
        <v>6</v>
      </c>
      <c r="G99" s="15" t="s">
        <v>5</v>
      </c>
      <c r="H99" s="15" t="s">
        <v>6</v>
      </c>
      <c r="I99" s="16"/>
      <c r="J99" s="25"/>
    </row>
    <row r="100" spans="1:10" s="47" customFormat="1" ht="12.75" customHeight="1" x14ac:dyDescent="0.25">
      <c r="A100" s="43">
        <v>400</v>
      </c>
      <c r="C100" s="44" t="s">
        <v>29</v>
      </c>
      <c r="D100" s="45">
        <v>104</v>
      </c>
      <c r="E100" s="50">
        <f t="shared" ref="E100:E117" si="12">D100/J100</f>
        <v>0.83870967741935487</v>
      </c>
      <c r="G100" s="45">
        <v>20</v>
      </c>
      <c r="H100" s="50">
        <f t="shared" ref="H100:H117" si="13">G100/J100</f>
        <v>0.16129032258064516</v>
      </c>
      <c r="I100" s="49"/>
      <c r="J100" s="51">
        <f t="shared" ref="J100:J117" si="14">D100+G100</f>
        <v>124</v>
      </c>
    </row>
    <row r="101" spans="1:10" s="47" customFormat="1" ht="12.75" customHeight="1" x14ac:dyDescent="0.25">
      <c r="A101" s="43" t="s">
        <v>30</v>
      </c>
      <c r="C101" s="44" t="s">
        <v>31</v>
      </c>
      <c r="D101" s="45">
        <v>668</v>
      </c>
      <c r="E101" s="50">
        <f t="shared" si="12"/>
        <v>0.96253602305475505</v>
      </c>
      <c r="G101" s="45">
        <v>26</v>
      </c>
      <c r="H101" s="50">
        <f t="shared" si="13"/>
        <v>3.7463976945244955E-2</v>
      </c>
      <c r="J101" s="51">
        <f t="shared" si="14"/>
        <v>694</v>
      </c>
    </row>
    <row r="102" spans="1:10" s="47" customFormat="1" ht="12.75" customHeight="1" x14ac:dyDescent="0.25">
      <c r="A102" s="43" t="s">
        <v>32</v>
      </c>
      <c r="C102" s="44" t="s">
        <v>33</v>
      </c>
      <c r="D102" s="45">
        <v>1336</v>
      </c>
      <c r="E102" s="50">
        <f t="shared" si="12"/>
        <v>0.69330565646081987</v>
      </c>
      <c r="G102" s="45">
        <v>591</v>
      </c>
      <c r="H102" s="50">
        <f t="shared" si="13"/>
        <v>0.30669434353918007</v>
      </c>
      <c r="J102" s="51">
        <f t="shared" si="14"/>
        <v>1927</v>
      </c>
    </row>
    <row r="103" spans="1:10" s="47" customFormat="1" ht="12.75" customHeight="1" x14ac:dyDescent="0.25">
      <c r="A103" s="43" t="s">
        <v>34</v>
      </c>
      <c r="C103" s="44" t="s">
        <v>35</v>
      </c>
      <c r="D103" s="45">
        <v>689</v>
      </c>
      <c r="E103" s="50">
        <f t="shared" si="12"/>
        <v>0.7298728813559322</v>
      </c>
      <c r="G103" s="45">
        <v>255</v>
      </c>
      <c r="H103" s="50">
        <f t="shared" si="13"/>
        <v>0.2701271186440678</v>
      </c>
      <c r="J103" s="51">
        <f t="shared" si="14"/>
        <v>944</v>
      </c>
    </row>
    <row r="104" spans="1:10" s="47" customFormat="1" ht="12.75" customHeight="1" x14ac:dyDescent="0.25">
      <c r="A104" s="43" t="s">
        <v>36</v>
      </c>
      <c r="C104" s="44" t="s">
        <v>37</v>
      </c>
      <c r="D104" s="45">
        <v>269</v>
      </c>
      <c r="E104" s="50">
        <f t="shared" si="12"/>
        <v>0.81268882175226587</v>
      </c>
      <c r="G104" s="45">
        <v>62</v>
      </c>
      <c r="H104" s="50">
        <f t="shared" si="13"/>
        <v>0.18731117824773413</v>
      </c>
      <c r="J104" s="51">
        <f t="shared" si="14"/>
        <v>331</v>
      </c>
    </row>
    <row r="105" spans="1:10" s="47" customFormat="1" ht="12.75" customHeight="1" x14ac:dyDescent="0.25">
      <c r="A105" s="49">
        <v>358</v>
      </c>
      <c r="C105" s="44" t="s">
        <v>204</v>
      </c>
      <c r="D105" s="45">
        <v>21</v>
      </c>
      <c r="E105" s="46">
        <f t="shared" si="12"/>
        <v>0.36206896551724138</v>
      </c>
      <c r="G105" s="45">
        <v>37</v>
      </c>
      <c r="H105" s="46">
        <f t="shared" si="13"/>
        <v>0.63793103448275867</v>
      </c>
      <c r="J105" s="48">
        <f t="shared" si="14"/>
        <v>58</v>
      </c>
    </row>
    <row r="106" spans="1:10" s="47" customFormat="1" ht="12.75" customHeight="1" x14ac:dyDescent="0.25">
      <c r="A106" s="43" t="s">
        <v>38</v>
      </c>
      <c r="C106" s="44" t="s">
        <v>39</v>
      </c>
      <c r="D106" s="45">
        <v>1251</v>
      </c>
      <c r="E106" s="50">
        <f t="shared" si="12"/>
        <v>0.91715542521994131</v>
      </c>
      <c r="G106" s="45">
        <v>113</v>
      </c>
      <c r="H106" s="50">
        <f t="shared" si="13"/>
        <v>8.2844574780058647E-2</v>
      </c>
      <c r="J106" s="51">
        <f t="shared" si="14"/>
        <v>1364</v>
      </c>
    </row>
    <row r="107" spans="1:10" s="47" customFormat="1" ht="12.75" customHeight="1" x14ac:dyDescent="0.25">
      <c r="A107" s="44">
        <v>172</v>
      </c>
      <c r="C107" s="44" t="s">
        <v>205</v>
      </c>
      <c r="D107" s="45">
        <v>8</v>
      </c>
      <c r="E107" s="46">
        <f t="shared" si="12"/>
        <v>0.10526315789473684</v>
      </c>
      <c r="G107" s="45">
        <v>68</v>
      </c>
      <c r="H107" s="46">
        <f t="shared" si="13"/>
        <v>0.89473684210526316</v>
      </c>
      <c r="J107" s="48">
        <f t="shared" si="14"/>
        <v>76</v>
      </c>
    </row>
    <row r="108" spans="1:10" s="47" customFormat="1" ht="12.75" customHeight="1" x14ac:dyDescent="0.25">
      <c r="A108" s="43" t="s">
        <v>40</v>
      </c>
      <c r="C108" s="44" t="s">
        <v>41</v>
      </c>
      <c r="D108" s="45">
        <v>1054</v>
      </c>
      <c r="E108" s="50">
        <f t="shared" si="12"/>
        <v>0.73654786862334032</v>
      </c>
      <c r="G108" s="45">
        <v>377</v>
      </c>
      <c r="H108" s="50">
        <f t="shared" si="13"/>
        <v>0.26345213137665968</v>
      </c>
      <c r="J108" s="51">
        <f t="shared" si="14"/>
        <v>1431</v>
      </c>
    </row>
    <row r="109" spans="1:10" s="47" customFormat="1" ht="12.75" customHeight="1" x14ac:dyDescent="0.25">
      <c r="A109" s="43" t="s">
        <v>42</v>
      </c>
      <c r="C109" s="44" t="s">
        <v>43</v>
      </c>
      <c r="D109" s="45">
        <v>444</v>
      </c>
      <c r="E109" s="50">
        <f t="shared" si="12"/>
        <v>0.77217391304347827</v>
      </c>
      <c r="G109" s="45">
        <v>131</v>
      </c>
      <c r="H109" s="50">
        <f t="shared" si="13"/>
        <v>0.22782608695652173</v>
      </c>
      <c r="J109" s="51">
        <f t="shared" si="14"/>
        <v>575</v>
      </c>
    </row>
    <row r="110" spans="1:10" s="47" customFormat="1" ht="12.75" customHeight="1" x14ac:dyDescent="0.25">
      <c r="A110" s="43" t="s">
        <v>47</v>
      </c>
      <c r="C110" s="44" t="s">
        <v>48</v>
      </c>
      <c r="D110" s="45">
        <v>3113</v>
      </c>
      <c r="E110" s="46">
        <f t="shared" si="12"/>
        <v>0.70191657271702368</v>
      </c>
      <c r="G110" s="45">
        <v>1322</v>
      </c>
      <c r="H110" s="46">
        <f t="shared" si="13"/>
        <v>0.29808342728297632</v>
      </c>
      <c r="J110" s="48">
        <f t="shared" si="14"/>
        <v>4435</v>
      </c>
    </row>
    <row r="111" spans="1:10" s="47" customFormat="1" ht="12.75" customHeight="1" x14ac:dyDescent="0.25">
      <c r="A111" s="43" t="s">
        <v>49</v>
      </c>
      <c r="C111" s="44" t="s">
        <v>50</v>
      </c>
      <c r="D111" s="45">
        <v>1012</v>
      </c>
      <c r="E111" s="46">
        <f t="shared" si="12"/>
        <v>0.87392055267702939</v>
      </c>
      <c r="G111" s="45">
        <v>146</v>
      </c>
      <c r="H111" s="46">
        <f t="shared" si="13"/>
        <v>0.12607944732297063</v>
      </c>
      <c r="J111" s="48">
        <f t="shared" si="14"/>
        <v>1158</v>
      </c>
    </row>
    <row r="112" spans="1:10" s="47" customFormat="1" ht="12.75" customHeight="1" x14ac:dyDescent="0.25">
      <c r="A112" s="49">
        <v>150</v>
      </c>
      <c r="C112" s="44" t="s">
        <v>51</v>
      </c>
      <c r="D112" s="45">
        <v>95</v>
      </c>
      <c r="E112" s="46">
        <f t="shared" si="12"/>
        <v>0.57228915662650603</v>
      </c>
      <c r="G112" s="45">
        <v>71</v>
      </c>
      <c r="H112" s="46">
        <f t="shared" si="13"/>
        <v>0.42771084337349397</v>
      </c>
      <c r="J112" s="48">
        <f t="shared" si="14"/>
        <v>166</v>
      </c>
    </row>
    <row r="113" spans="1:10" s="47" customFormat="1" ht="12.75" customHeight="1" x14ac:dyDescent="0.25">
      <c r="A113" s="43" t="s">
        <v>52</v>
      </c>
      <c r="C113" s="44" t="s">
        <v>53</v>
      </c>
      <c r="D113" s="45">
        <v>857</v>
      </c>
      <c r="E113" s="46">
        <f t="shared" si="12"/>
        <v>0.76860986547085197</v>
      </c>
      <c r="G113" s="45">
        <v>258</v>
      </c>
      <c r="H113" s="46">
        <f t="shared" si="13"/>
        <v>0.23139013452914797</v>
      </c>
      <c r="J113" s="48">
        <f t="shared" si="14"/>
        <v>1115</v>
      </c>
    </row>
    <row r="114" spans="1:10" s="47" customFormat="1" ht="12.75" customHeight="1" x14ac:dyDescent="0.25">
      <c r="A114" s="43" t="s">
        <v>54</v>
      </c>
      <c r="C114" s="44" t="s">
        <v>55</v>
      </c>
      <c r="D114" s="45">
        <v>223</v>
      </c>
      <c r="E114" s="46">
        <f t="shared" si="12"/>
        <v>0.85769230769230764</v>
      </c>
      <c r="G114" s="45">
        <v>37</v>
      </c>
      <c r="H114" s="46">
        <f t="shared" si="13"/>
        <v>0.1423076923076923</v>
      </c>
      <c r="J114" s="48">
        <f t="shared" si="14"/>
        <v>260</v>
      </c>
    </row>
    <row r="115" spans="1:10" s="47" customFormat="1" ht="12.75" customHeight="1" x14ac:dyDescent="0.25">
      <c r="A115" s="49">
        <v>308</v>
      </c>
      <c r="C115" s="44" t="s">
        <v>206</v>
      </c>
      <c r="D115" s="45">
        <v>4</v>
      </c>
      <c r="E115" s="46">
        <f t="shared" si="12"/>
        <v>0.19047619047619047</v>
      </c>
      <c r="G115" s="45">
        <v>17</v>
      </c>
      <c r="H115" s="46">
        <f t="shared" si="13"/>
        <v>0.80952380952380953</v>
      </c>
      <c r="J115" s="48">
        <f t="shared" si="14"/>
        <v>21</v>
      </c>
    </row>
    <row r="116" spans="1:10" s="47" customFormat="1" ht="12.75" customHeight="1" x14ac:dyDescent="0.25">
      <c r="A116" s="43" t="s">
        <v>56</v>
      </c>
      <c r="C116" s="44" t="s">
        <v>232</v>
      </c>
      <c r="D116" s="45">
        <v>246</v>
      </c>
      <c r="E116" s="46">
        <f t="shared" si="12"/>
        <v>0.78095238095238095</v>
      </c>
      <c r="G116" s="45">
        <v>69</v>
      </c>
      <c r="H116" s="46">
        <f t="shared" si="13"/>
        <v>0.21904761904761905</v>
      </c>
      <c r="J116" s="48">
        <f t="shared" si="14"/>
        <v>315</v>
      </c>
    </row>
    <row r="117" spans="1:10" s="47" customFormat="1" ht="12.75" customHeight="1" x14ac:dyDescent="0.25">
      <c r="A117" s="43" t="s">
        <v>57</v>
      </c>
      <c r="C117" s="44" t="s">
        <v>58</v>
      </c>
      <c r="D117" s="45">
        <v>28</v>
      </c>
      <c r="E117" s="46">
        <f t="shared" si="12"/>
        <v>0.93333333333333335</v>
      </c>
      <c r="G117" s="45">
        <v>2</v>
      </c>
      <c r="H117" s="46">
        <f t="shared" si="13"/>
        <v>6.6666666666666666E-2</v>
      </c>
      <c r="J117" s="48">
        <f t="shared" si="14"/>
        <v>30</v>
      </c>
    </row>
    <row r="118" spans="1:10" ht="12.75" customHeight="1" x14ac:dyDescent="0.25">
      <c r="A118" s="6" t="s">
        <v>44</v>
      </c>
      <c r="C118" s="6"/>
      <c r="D118" s="23"/>
      <c r="E118" s="16"/>
      <c r="G118" s="23"/>
      <c r="H118" s="16"/>
      <c r="I118" s="16"/>
    </row>
    <row r="119" spans="1:10" ht="12.75" customHeight="1" x14ac:dyDescent="0.25">
      <c r="A119" s="6" t="s">
        <v>45</v>
      </c>
      <c r="C119" s="6"/>
      <c r="D119" s="23"/>
      <c r="E119" s="16"/>
      <c r="G119" s="23"/>
      <c r="H119" s="16"/>
      <c r="I119" s="16"/>
    </row>
    <row r="120" spans="1:10" ht="12.75" customHeight="1" x14ac:dyDescent="0.25">
      <c r="C120" s="6"/>
      <c r="D120" s="23"/>
      <c r="E120" s="16"/>
      <c r="G120" s="23"/>
      <c r="H120" s="16"/>
      <c r="I120" s="16"/>
    </row>
    <row r="121" spans="1:10" ht="12.75" customHeight="1" x14ac:dyDescent="0.3">
      <c r="A121" s="19" t="s">
        <v>46</v>
      </c>
      <c r="C121" s="6"/>
      <c r="D121" s="23"/>
      <c r="E121" s="16"/>
      <c r="G121" s="23"/>
      <c r="H121" s="16"/>
      <c r="I121" s="16"/>
    </row>
    <row r="122" spans="1:10" ht="12.75" customHeight="1" x14ac:dyDescent="0.25">
      <c r="C122" s="6"/>
      <c r="D122" s="23"/>
      <c r="E122" s="16"/>
      <c r="G122" s="23"/>
      <c r="H122" s="16"/>
      <c r="I122" s="16"/>
      <c r="J122" s="16"/>
    </row>
    <row r="123" spans="1:10" ht="12.75" customHeight="1" thickBot="1" x14ac:dyDescent="0.3">
      <c r="A123" s="16" t="s">
        <v>8</v>
      </c>
      <c r="C123" s="6"/>
      <c r="D123" s="11" t="s">
        <v>2</v>
      </c>
      <c r="E123" s="12"/>
      <c r="G123" s="11" t="s">
        <v>3</v>
      </c>
      <c r="H123" s="12"/>
      <c r="I123" s="13"/>
      <c r="J123" s="14" t="s">
        <v>4</v>
      </c>
    </row>
    <row r="124" spans="1:10" ht="12.75" customHeight="1" x14ac:dyDescent="0.25">
      <c r="A124" s="24" t="s">
        <v>9</v>
      </c>
      <c r="C124" s="10" t="s">
        <v>10</v>
      </c>
      <c r="D124" s="15" t="s">
        <v>5</v>
      </c>
      <c r="E124" s="15" t="s">
        <v>6</v>
      </c>
      <c r="G124" s="15" t="s">
        <v>5</v>
      </c>
      <c r="H124" s="15" t="s">
        <v>6</v>
      </c>
      <c r="I124" s="16"/>
      <c r="J124" s="25"/>
    </row>
    <row r="125" spans="1:10" s="47" customFormat="1" ht="12.75" customHeight="1" x14ac:dyDescent="0.25">
      <c r="A125" s="43" t="s">
        <v>59</v>
      </c>
      <c r="C125" s="44" t="s">
        <v>60</v>
      </c>
      <c r="D125" s="45">
        <v>421</v>
      </c>
      <c r="E125" s="46">
        <f t="shared" ref="E125:E155" si="15">D125/J125</f>
        <v>0.93141592920353977</v>
      </c>
      <c r="G125" s="45">
        <v>31</v>
      </c>
      <c r="H125" s="46">
        <f t="shared" ref="H125:H155" si="16">G125/J125</f>
        <v>6.8584070796460173E-2</v>
      </c>
      <c r="J125" s="48">
        <f t="shared" ref="J125:J155" si="17">D125+G125</f>
        <v>452</v>
      </c>
    </row>
    <row r="126" spans="1:10" s="47" customFormat="1" ht="12.75" customHeight="1" x14ac:dyDescent="0.25">
      <c r="A126" s="43" t="s">
        <v>61</v>
      </c>
      <c r="C126" s="44" t="s">
        <v>62</v>
      </c>
      <c r="D126" s="45">
        <v>625</v>
      </c>
      <c r="E126" s="46">
        <f t="shared" si="15"/>
        <v>0.77160493827160492</v>
      </c>
      <c r="G126" s="45">
        <v>185</v>
      </c>
      <c r="H126" s="46">
        <f t="shared" si="16"/>
        <v>0.22839506172839505</v>
      </c>
      <c r="J126" s="48">
        <f t="shared" si="17"/>
        <v>810</v>
      </c>
    </row>
    <row r="127" spans="1:10" s="47" customFormat="1" ht="12.75" customHeight="1" x14ac:dyDescent="0.25">
      <c r="A127" s="43" t="s">
        <v>63</v>
      </c>
      <c r="C127" s="44" t="s">
        <v>64</v>
      </c>
      <c r="D127" s="45">
        <v>413</v>
      </c>
      <c r="E127" s="46">
        <f t="shared" si="15"/>
        <v>0.97405660377358494</v>
      </c>
      <c r="G127" s="45">
        <v>11</v>
      </c>
      <c r="H127" s="46">
        <f t="shared" si="16"/>
        <v>2.5943396226415096E-2</v>
      </c>
      <c r="J127" s="48">
        <f t="shared" si="17"/>
        <v>424</v>
      </c>
    </row>
    <row r="128" spans="1:10" s="47" customFormat="1" ht="12.75" customHeight="1" x14ac:dyDescent="0.25">
      <c r="A128" s="43" t="s">
        <v>65</v>
      </c>
      <c r="C128" s="44" t="s">
        <v>66</v>
      </c>
      <c r="D128" s="45">
        <v>191</v>
      </c>
      <c r="E128" s="46">
        <f t="shared" si="15"/>
        <v>0.5650887573964497</v>
      </c>
      <c r="G128" s="45">
        <v>147</v>
      </c>
      <c r="H128" s="46">
        <f t="shared" si="16"/>
        <v>0.4349112426035503</v>
      </c>
      <c r="I128" s="48"/>
      <c r="J128" s="48">
        <f t="shared" si="17"/>
        <v>338</v>
      </c>
    </row>
    <row r="129" spans="1:10" s="47" customFormat="1" ht="12.75" customHeight="1" x14ac:dyDescent="0.25">
      <c r="A129" s="43" t="s">
        <v>67</v>
      </c>
      <c r="C129" s="44" t="s">
        <v>68</v>
      </c>
      <c r="D129" s="45">
        <v>298</v>
      </c>
      <c r="E129" s="46">
        <f t="shared" si="15"/>
        <v>0.93416927899686519</v>
      </c>
      <c r="G129" s="45">
        <v>21</v>
      </c>
      <c r="H129" s="46">
        <f t="shared" si="16"/>
        <v>6.5830721003134793E-2</v>
      </c>
      <c r="I129" s="48"/>
      <c r="J129" s="48">
        <f t="shared" si="17"/>
        <v>319</v>
      </c>
    </row>
    <row r="130" spans="1:10" s="47" customFormat="1" ht="12.75" customHeight="1" x14ac:dyDescent="0.25">
      <c r="A130" s="43" t="s">
        <v>69</v>
      </c>
      <c r="C130" s="44" t="s">
        <v>70</v>
      </c>
      <c r="D130" s="45">
        <v>401</v>
      </c>
      <c r="E130" s="46">
        <f t="shared" si="15"/>
        <v>0.91552511415525117</v>
      </c>
      <c r="G130" s="45">
        <v>37</v>
      </c>
      <c r="H130" s="46">
        <f t="shared" si="16"/>
        <v>8.4474885844748854E-2</v>
      </c>
      <c r="I130" s="48"/>
      <c r="J130" s="48">
        <f t="shared" si="17"/>
        <v>438</v>
      </c>
    </row>
    <row r="131" spans="1:10" s="47" customFormat="1" ht="12.75" customHeight="1" x14ac:dyDescent="0.25">
      <c r="A131" s="49">
        <v>334</v>
      </c>
      <c r="C131" s="44" t="s">
        <v>207</v>
      </c>
      <c r="D131" s="45">
        <v>31</v>
      </c>
      <c r="E131" s="46">
        <f t="shared" si="15"/>
        <v>0.5</v>
      </c>
      <c r="G131" s="45">
        <v>31</v>
      </c>
      <c r="H131" s="46">
        <f t="shared" si="16"/>
        <v>0.5</v>
      </c>
      <c r="J131" s="48">
        <f t="shared" si="17"/>
        <v>62</v>
      </c>
    </row>
    <row r="132" spans="1:10" s="47" customFormat="1" ht="12.75" customHeight="1" x14ac:dyDescent="0.25">
      <c r="A132" s="43" t="s">
        <v>71</v>
      </c>
      <c r="C132" s="44" t="s">
        <v>72</v>
      </c>
      <c r="D132" s="45">
        <v>1028</v>
      </c>
      <c r="E132" s="46">
        <f t="shared" si="15"/>
        <v>0.71141868512110729</v>
      </c>
      <c r="G132" s="45">
        <v>417</v>
      </c>
      <c r="H132" s="46">
        <f t="shared" si="16"/>
        <v>0.28858131487889271</v>
      </c>
      <c r="J132" s="48">
        <f t="shared" si="17"/>
        <v>1445</v>
      </c>
    </row>
    <row r="133" spans="1:10" s="47" customFormat="1" ht="12.75" customHeight="1" x14ac:dyDescent="0.25">
      <c r="A133" s="43" t="s">
        <v>73</v>
      </c>
      <c r="C133" s="44" t="s">
        <v>74</v>
      </c>
      <c r="D133" s="45">
        <v>78</v>
      </c>
      <c r="E133" s="46">
        <f t="shared" si="15"/>
        <v>0.62903225806451613</v>
      </c>
      <c r="G133" s="45">
        <v>46</v>
      </c>
      <c r="H133" s="46">
        <f t="shared" si="16"/>
        <v>0.37096774193548387</v>
      </c>
      <c r="J133" s="48">
        <f t="shared" si="17"/>
        <v>124</v>
      </c>
    </row>
    <row r="134" spans="1:10" s="47" customFormat="1" ht="12.75" customHeight="1" x14ac:dyDescent="0.25">
      <c r="A134" s="43" t="s">
        <v>75</v>
      </c>
      <c r="C134" s="44" t="s">
        <v>76</v>
      </c>
      <c r="D134" s="45">
        <v>369</v>
      </c>
      <c r="E134" s="46">
        <f t="shared" si="15"/>
        <v>0.66969147005444651</v>
      </c>
      <c r="G134" s="45">
        <v>182</v>
      </c>
      <c r="H134" s="46">
        <f t="shared" si="16"/>
        <v>0.33030852994555354</v>
      </c>
      <c r="J134" s="48">
        <f t="shared" si="17"/>
        <v>551</v>
      </c>
    </row>
    <row r="135" spans="1:10" s="47" customFormat="1" ht="12.75" customHeight="1" x14ac:dyDescent="0.25">
      <c r="A135" s="43" t="s">
        <v>77</v>
      </c>
      <c r="C135" s="44" t="s">
        <v>78</v>
      </c>
      <c r="D135" s="45">
        <v>2080</v>
      </c>
      <c r="E135" s="46">
        <f t="shared" si="15"/>
        <v>0.85667215815485998</v>
      </c>
      <c r="G135" s="45">
        <v>348</v>
      </c>
      <c r="H135" s="46">
        <f t="shared" si="16"/>
        <v>0.14332784184514002</v>
      </c>
      <c r="J135" s="48">
        <f t="shared" si="17"/>
        <v>2428</v>
      </c>
    </row>
    <row r="136" spans="1:10" s="47" customFormat="1" ht="12.75" customHeight="1" x14ac:dyDescent="0.25">
      <c r="A136" s="43" t="s">
        <v>79</v>
      </c>
      <c r="C136" s="44" t="s">
        <v>80</v>
      </c>
      <c r="D136" s="45">
        <v>50</v>
      </c>
      <c r="E136" s="46">
        <f t="shared" si="15"/>
        <v>0.3546099290780142</v>
      </c>
      <c r="G136" s="45">
        <v>91</v>
      </c>
      <c r="H136" s="46">
        <f t="shared" si="16"/>
        <v>0.64539007092198586</v>
      </c>
      <c r="J136" s="48">
        <f t="shared" si="17"/>
        <v>141</v>
      </c>
    </row>
    <row r="137" spans="1:10" s="47" customFormat="1" ht="12.75" customHeight="1" x14ac:dyDescent="0.25">
      <c r="A137" s="43" t="s">
        <v>81</v>
      </c>
      <c r="C137" s="44" t="s">
        <v>82</v>
      </c>
      <c r="D137" s="45">
        <v>195</v>
      </c>
      <c r="E137" s="46">
        <f t="shared" si="15"/>
        <v>0.82278481012658233</v>
      </c>
      <c r="G137" s="45">
        <v>42</v>
      </c>
      <c r="H137" s="46">
        <f t="shared" si="16"/>
        <v>0.17721518987341772</v>
      </c>
      <c r="J137" s="48">
        <f t="shared" si="17"/>
        <v>237</v>
      </c>
    </row>
    <row r="138" spans="1:10" s="47" customFormat="1" ht="12.75" customHeight="1" x14ac:dyDescent="0.25">
      <c r="A138" s="43" t="s">
        <v>83</v>
      </c>
      <c r="C138" s="44" t="s">
        <v>84</v>
      </c>
      <c r="D138" s="45">
        <v>379</v>
      </c>
      <c r="E138" s="46">
        <f t="shared" si="15"/>
        <v>0.75951903807615229</v>
      </c>
      <c r="G138" s="45">
        <v>120</v>
      </c>
      <c r="H138" s="46">
        <f t="shared" si="16"/>
        <v>0.24048096192384769</v>
      </c>
      <c r="J138" s="48">
        <f t="shared" si="17"/>
        <v>499</v>
      </c>
    </row>
    <row r="139" spans="1:10" s="47" customFormat="1" ht="12.75" customHeight="1" x14ac:dyDescent="0.25">
      <c r="A139" s="49">
        <v>312</v>
      </c>
      <c r="C139" s="44" t="s">
        <v>208</v>
      </c>
      <c r="D139" s="45">
        <v>111</v>
      </c>
      <c r="E139" s="46">
        <f t="shared" si="15"/>
        <v>0.2967914438502674</v>
      </c>
      <c r="G139" s="45">
        <v>263</v>
      </c>
      <c r="H139" s="46">
        <f t="shared" si="16"/>
        <v>0.70320855614973266</v>
      </c>
      <c r="J139" s="48">
        <f t="shared" si="17"/>
        <v>374</v>
      </c>
    </row>
    <row r="140" spans="1:10" s="47" customFormat="1" ht="12.75" customHeight="1" x14ac:dyDescent="0.25">
      <c r="A140" s="43" t="s">
        <v>85</v>
      </c>
      <c r="C140" s="44" t="s">
        <v>86</v>
      </c>
      <c r="D140" s="45">
        <v>576</v>
      </c>
      <c r="E140" s="46">
        <f t="shared" si="15"/>
        <v>0.76291390728476827</v>
      </c>
      <c r="G140" s="45">
        <v>179</v>
      </c>
      <c r="H140" s="46">
        <f t="shared" si="16"/>
        <v>0.23708609271523179</v>
      </c>
      <c r="J140" s="48">
        <f t="shared" si="17"/>
        <v>755</v>
      </c>
    </row>
    <row r="141" spans="1:10" s="47" customFormat="1" ht="12.75" customHeight="1" x14ac:dyDescent="0.25">
      <c r="A141" s="43" t="s">
        <v>87</v>
      </c>
      <c r="C141" s="44" t="s">
        <v>88</v>
      </c>
      <c r="D141" s="45">
        <v>339</v>
      </c>
      <c r="E141" s="46">
        <f t="shared" si="15"/>
        <v>0.92876712328767119</v>
      </c>
      <c r="G141" s="45">
        <v>26</v>
      </c>
      <c r="H141" s="46">
        <f t="shared" si="16"/>
        <v>7.1232876712328766E-2</v>
      </c>
      <c r="J141" s="48">
        <f t="shared" si="17"/>
        <v>365</v>
      </c>
    </row>
    <row r="142" spans="1:10" s="47" customFormat="1" ht="12.75" customHeight="1" x14ac:dyDescent="0.25">
      <c r="A142" s="49">
        <v>145</v>
      </c>
      <c r="C142" s="44" t="s">
        <v>89</v>
      </c>
      <c r="D142" s="45">
        <v>56</v>
      </c>
      <c r="E142" s="46">
        <f t="shared" si="15"/>
        <v>0.93333333333333335</v>
      </c>
      <c r="G142" s="45">
        <v>4</v>
      </c>
      <c r="H142" s="46">
        <f t="shared" si="16"/>
        <v>6.6666666666666666E-2</v>
      </c>
      <c r="J142" s="48">
        <f t="shared" si="17"/>
        <v>60</v>
      </c>
    </row>
    <row r="143" spans="1:10" s="47" customFormat="1" ht="12.75" customHeight="1" x14ac:dyDescent="0.25">
      <c r="A143" s="43" t="s">
        <v>90</v>
      </c>
      <c r="C143" s="44" t="s">
        <v>91</v>
      </c>
      <c r="D143" s="45">
        <v>1058</v>
      </c>
      <c r="E143" s="46">
        <f t="shared" si="15"/>
        <v>0.58974358974358976</v>
      </c>
      <c r="G143" s="45">
        <v>736</v>
      </c>
      <c r="H143" s="46">
        <f t="shared" si="16"/>
        <v>0.41025641025641024</v>
      </c>
      <c r="J143" s="48">
        <f t="shared" si="17"/>
        <v>1794</v>
      </c>
    </row>
    <row r="144" spans="1:10" s="47" customFormat="1" ht="12.75" customHeight="1" x14ac:dyDescent="0.25">
      <c r="A144" s="49">
        <v>200</v>
      </c>
      <c r="C144" s="44" t="s">
        <v>209</v>
      </c>
      <c r="D144" s="45">
        <v>1</v>
      </c>
      <c r="E144" s="46">
        <f t="shared" si="15"/>
        <v>6.6666666666666666E-2</v>
      </c>
      <c r="G144" s="45">
        <v>14</v>
      </c>
      <c r="H144" s="46">
        <f t="shared" si="16"/>
        <v>0.93333333333333335</v>
      </c>
      <c r="J144" s="48">
        <f t="shared" si="17"/>
        <v>15</v>
      </c>
    </row>
    <row r="145" spans="1:10" s="47" customFormat="1" ht="12.75" customHeight="1" x14ac:dyDescent="0.25">
      <c r="A145" s="43" t="s">
        <v>92</v>
      </c>
      <c r="C145" s="44" t="s">
        <v>93</v>
      </c>
      <c r="D145" s="45">
        <v>769</v>
      </c>
      <c r="E145" s="46">
        <f t="shared" si="15"/>
        <v>0.86114221724524076</v>
      </c>
      <c r="G145" s="45">
        <v>124</v>
      </c>
      <c r="H145" s="46">
        <f t="shared" si="16"/>
        <v>0.13885778275475924</v>
      </c>
      <c r="J145" s="48">
        <f t="shared" si="17"/>
        <v>893</v>
      </c>
    </row>
    <row r="146" spans="1:10" s="47" customFormat="1" ht="12.75" customHeight="1" x14ac:dyDescent="0.25">
      <c r="A146" s="43" t="s">
        <v>94</v>
      </c>
      <c r="C146" s="44" t="s">
        <v>95</v>
      </c>
      <c r="D146" s="45">
        <v>646</v>
      </c>
      <c r="E146" s="46">
        <f t="shared" si="15"/>
        <v>0.76449704142011832</v>
      </c>
      <c r="G146" s="45">
        <v>199</v>
      </c>
      <c r="H146" s="46">
        <f t="shared" si="16"/>
        <v>0.23550295857988165</v>
      </c>
      <c r="J146" s="48">
        <f t="shared" si="17"/>
        <v>845</v>
      </c>
    </row>
    <row r="147" spans="1:10" s="47" customFormat="1" ht="12.75" customHeight="1" x14ac:dyDescent="0.25">
      <c r="A147" s="43" t="s">
        <v>96</v>
      </c>
      <c r="C147" s="44" t="s">
        <v>97</v>
      </c>
      <c r="D147" s="45">
        <v>634</v>
      </c>
      <c r="E147" s="46">
        <f t="shared" si="15"/>
        <v>0.94626865671641791</v>
      </c>
      <c r="G147" s="45">
        <v>36</v>
      </c>
      <c r="H147" s="46">
        <f t="shared" si="16"/>
        <v>5.3731343283582089E-2</v>
      </c>
      <c r="J147" s="48">
        <f t="shared" si="17"/>
        <v>670</v>
      </c>
    </row>
    <row r="148" spans="1:10" s="47" customFormat="1" ht="12.75" customHeight="1" x14ac:dyDescent="0.25">
      <c r="A148" s="43" t="s">
        <v>98</v>
      </c>
      <c r="C148" s="44" t="s">
        <v>99</v>
      </c>
      <c r="D148" s="45">
        <v>677</v>
      </c>
      <c r="E148" s="46">
        <f t="shared" si="15"/>
        <v>0.75896860986547088</v>
      </c>
      <c r="G148" s="45">
        <v>215</v>
      </c>
      <c r="H148" s="46">
        <f t="shared" si="16"/>
        <v>0.24103139013452915</v>
      </c>
      <c r="J148" s="48">
        <f t="shared" si="17"/>
        <v>892</v>
      </c>
    </row>
    <row r="149" spans="1:10" s="47" customFormat="1" ht="12.75" customHeight="1" x14ac:dyDescent="0.25">
      <c r="A149" s="43" t="s">
        <v>100</v>
      </c>
      <c r="C149" s="44" t="s">
        <v>101</v>
      </c>
      <c r="D149" s="45">
        <v>193</v>
      </c>
      <c r="E149" s="46">
        <f t="shared" si="15"/>
        <v>0.78775510204081634</v>
      </c>
      <c r="G149" s="45">
        <v>52</v>
      </c>
      <c r="H149" s="46">
        <f t="shared" si="16"/>
        <v>0.21224489795918366</v>
      </c>
      <c r="J149" s="48">
        <f t="shared" si="17"/>
        <v>245</v>
      </c>
    </row>
    <row r="150" spans="1:10" s="47" customFormat="1" ht="12.75" customHeight="1" x14ac:dyDescent="0.25">
      <c r="A150" s="49">
        <v>337</v>
      </c>
      <c r="C150" s="44" t="s">
        <v>210</v>
      </c>
      <c r="D150" s="45">
        <v>90</v>
      </c>
      <c r="E150" s="46">
        <f t="shared" si="15"/>
        <v>0.27272727272727271</v>
      </c>
      <c r="G150" s="45">
        <v>240</v>
      </c>
      <c r="H150" s="46">
        <f t="shared" si="16"/>
        <v>0.72727272727272729</v>
      </c>
      <c r="J150" s="48">
        <f t="shared" si="17"/>
        <v>330</v>
      </c>
    </row>
    <row r="151" spans="1:10" s="47" customFormat="1" ht="12.75" customHeight="1" x14ac:dyDescent="0.25">
      <c r="A151" s="43" t="s">
        <v>102</v>
      </c>
      <c r="C151" s="44" t="s">
        <v>103</v>
      </c>
      <c r="D151" s="45">
        <v>544</v>
      </c>
      <c r="E151" s="46">
        <f t="shared" si="15"/>
        <v>0.69922879177377895</v>
      </c>
      <c r="G151" s="45">
        <v>234</v>
      </c>
      <c r="H151" s="46">
        <f t="shared" si="16"/>
        <v>0.30077120822622105</v>
      </c>
      <c r="J151" s="48">
        <f t="shared" si="17"/>
        <v>778</v>
      </c>
    </row>
    <row r="152" spans="1:10" s="47" customFormat="1" ht="12.75" customHeight="1" x14ac:dyDescent="0.25">
      <c r="A152" s="43" t="s">
        <v>104</v>
      </c>
      <c r="C152" s="44" t="s">
        <v>105</v>
      </c>
      <c r="D152" s="45">
        <v>288</v>
      </c>
      <c r="E152" s="46">
        <f t="shared" si="15"/>
        <v>0.62472885032537961</v>
      </c>
      <c r="G152" s="45">
        <v>173</v>
      </c>
      <c r="H152" s="46">
        <f t="shared" si="16"/>
        <v>0.37527114967462039</v>
      </c>
      <c r="J152" s="48">
        <f t="shared" si="17"/>
        <v>461</v>
      </c>
    </row>
    <row r="153" spans="1:10" s="47" customFormat="1" ht="12.75" customHeight="1" x14ac:dyDescent="0.25">
      <c r="A153" s="43" t="s">
        <v>106</v>
      </c>
      <c r="C153" s="44" t="s">
        <v>107</v>
      </c>
      <c r="D153" s="45">
        <v>613</v>
      </c>
      <c r="E153" s="46">
        <f t="shared" si="15"/>
        <v>0.61116650049850452</v>
      </c>
      <c r="G153" s="45">
        <v>390</v>
      </c>
      <c r="H153" s="46">
        <f t="shared" si="16"/>
        <v>0.38883349950149554</v>
      </c>
      <c r="J153" s="48">
        <f t="shared" si="17"/>
        <v>1003</v>
      </c>
    </row>
    <row r="154" spans="1:10" s="47" customFormat="1" ht="12.75" customHeight="1" x14ac:dyDescent="0.25">
      <c r="A154" s="49">
        <v>389</v>
      </c>
      <c r="C154" s="44" t="s">
        <v>211</v>
      </c>
      <c r="D154" s="45">
        <v>11</v>
      </c>
      <c r="E154" s="46">
        <f t="shared" si="15"/>
        <v>0.39285714285714285</v>
      </c>
      <c r="G154" s="45">
        <v>17</v>
      </c>
      <c r="H154" s="46">
        <f t="shared" si="16"/>
        <v>0.6071428571428571</v>
      </c>
      <c r="J154" s="48">
        <f t="shared" si="17"/>
        <v>28</v>
      </c>
    </row>
    <row r="155" spans="1:10" s="47" customFormat="1" ht="12.75" customHeight="1" x14ac:dyDescent="0.25">
      <c r="A155" s="49">
        <v>318</v>
      </c>
      <c r="C155" s="44" t="s">
        <v>212</v>
      </c>
      <c r="D155" s="45">
        <v>39</v>
      </c>
      <c r="E155" s="46">
        <f t="shared" si="15"/>
        <v>0.39795918367346939</v>
      </c>
      <c r="G155" s="45">
        <v>59</v>
      </c>
      <c r="H155" s="46">
        <f t="shared" si="16"/>
        <v>0.60204081632653061</v>
      </c>
      <c r="J155" s="48">
        <f t="shared" si="17"/>
        <v>98</v>
      </c>
    </row>
    <row r="156" spans="1:10" ht="12.75" customHeight="1" x14ac:dyDescent="0.25">
      <c r="A156" s="6" t="s">
        <v>44</v>
      </c>
      <c r="C156" s="6"/>
      <c r="D156" s="2"/>
      <c r="E156" s="20"/>
      <c r="G156" s="2"/>
      <c r="H156" s="6"/>
      <c r="I156" s="20"/>
    </row>
    <row r="157" spans="1:10" ht="12.75" customHeight="1" x14ac:dyDescent="0.25">
      <c r="A157" s="6" t="s">
        <v>45</v>
      </c>
      <c r="C157" s="6"/>
      <c r="D157" s="2"/>
      <c r="E157" s="20"/>
      <c r="G157" s="2"/>
      <c r="H157" s="6"/>
      <c r="I157" s="20"/>
    </row>
    <row r="158" spans="1:10" ht="12.75" customHeight="1" x14ac:dyDescent="0.3">
      <c r="A158" s="34"/>
      <c r="C158" s="6"/>
      <c r="D158" s="23"/>
      <c r="E158" s="16"/>
      <c r="G158" s="23"/>
      <c r="H158" s="16"/>
      <c r="I158" s="16"/>
    </row>
    <row r="159" spans="1:10" ht="12.75" customHeight="1" x14ac:dyDescent="0.3">
      <c r="A159" s="19" t="s">
        <v>46</v>
      </c>
      <c r="C159" s="6"/>
      <c r="D159" s="23"/>
      <c r="E159" s="16"/>
      <c r="G159" s="23"/>
      <c r="H159" s="16"/>
      <c r="I159" s="16"/>
    </row>
    <row r="160" spans="1:10" ht="12.75" customHeight="1" x14ac:dyDescent="0.3">
      <c r="A160" s="35"/>
      <c r="C160" s="6"/>
      <c r="D160" s="23"/>
      <c r="E160" s="16"/>
      <c r="G160" s="23"/>
      <c r="H160" s="16"/>
      <c r="I160" s="16"/>
      <c r="J160" s="16"/>
    </row>
    <row r="161" spans="1:10" ht="12.75" customHeight="1" thickBot="1" x14ac:dyDescent="0.3">
      <c r="A161" s="16" t="s">
        <v>8</v>
      </c>
      <c r="C161" s="6"/>
      <c r="D161" s="11" t="s">
        <v>2</v>
      </c>
      <c r="E161" s="12"/>
      <c r="G161" s="11" t="s">
        <v>3</v>
      </c>
      <c r="H161" s="12"/>
      <c r="I161" s="13"/>
      <c r="J161" s="14" t="s">
        <v>4</v>
      </c>
    </row>
    <row r="162" spans="1:10" ht="12.75" customHeight="1" x14ac:dyDescent="0.25">
      <c r="A162" s="24" t="s">
        <v>9</v>
      </c>
      <c r="C162" s="10" t="s">
        <v>10</v>
      </c>
      <c r="D162" s="15" t="s">
        <v>5</v>
      </c>
      <c r="E162" s="15" t="s">
        <v>6</v>
      </c>
      <c r="G162" s="15" t="s">
        <v>5</v>
      </c>
      <c r="H162" s="15" t="s">
        <v>6</v>
      </c>
      <c r="I162" s="16"/>
      <c r="J162" s="25"/>
    </row>
    <row r="163" spans="1:10" s="47" customFormat="1" ht="12.75" customHeight="1" x14ac:dyDescent="0.25">
      <c r="A163" s="43">
        <v>152</v>
      </c>
      <c r="C163" s="44" t="s">
        <v>108</v>
      </c>
      <c r="D163" s="45">
        <v>243</v>
      </c>
      <c r="E163" s="46">
        <f t="shared" ref="E163:E177" si="18">D163/J163</f>
        <v>0.32270916334661354</v>
      </c>
      <c r="G163" s="45">
        <v>510</v>
      </c>
      <c r="H163" s="46">
        <f t="shared" ref="H163:H177" si="19">G163/J163</f>
        <v>0.67729083665338641</v>
      </c>
      <c r="J163" s="48">
        <f t="shared" ref="J163:J176" si="20">D163+G163</f>
        <v>753</v>
      </c>
    </row>
    <row r="164" spans="1:10" s="47" customFormat="1" ht="12.75" customHeight="1" x14ac:dyDescent="0.25">
      <c r="A164" s="49">
        <v>321</v>
      </c>
      <c r="C164" s="44" t="s">
        <v>213</v>
      </c>
      <c r="D164" s="45">
        <v>55</v>
      </c>
      <c r="E164" s="46">
        <f t="shared" si="18"/>
        <v>0.37931034482758619</v>
      </c>
      <c r="G164" s="45">
        <v>90</v>
      </c>
      <c r="H164" s="46">
        <f t="shared" si="19"/>
        <v>0.62068965517241381</v>
      </c>
      <c r="J164" s="48">
        <f t="shared" si="20"/>
        <v>145</v>
      </c>
    </row>
    <row r="165" spans="1:10" s="47" customFormat="1" ht="12.75" customHeight="1" x14ac:dyDescent="0.25">
      <c r="A165" s="49">
        <v>390</v>
      </c>
      <c r="C165" s="44" t="s">
        <v>214</v>
      </c>
      <c r="D165" s="45">
        <v>14</v>
      </c>
      <c r="E165" s="46">
        <f t="shared" si="18"/>
        <v>0.42424242424242425</v>
      </c>
      <c r="G165" s="45">
        <v>19</v>
      </c>
      <c r="H165" s="46">
        <f t="shared" si="19"/>
        <v>0.5757575757575758</v>
      </c>
      <c r="J165" s="48">
        <f t="shared" si="20"/>
        <v>33</v>
      </c>
    </row>
    <row r="166" spans="1:10" s="47" customFormat="1" ht="12.75" customHeight="1" x14ac:dyDescent="0.25">
      <c r="A166" s="43" t="s">
        <v>109</v>
      </c>
      <c r="C166" s="44" t="s">
        <v>110</v>
      </c>
      <c r="D166" s="45">
        <v>1452</v>
      </c>
      <c r="E166" s="46">
        <f t="shared" si="18"/>
        <v>0.84664723032069966</v>
      </c>
      <c r="G166" s="45">
        <v>263</v>
      </c>
      <c r="H166" s="46">
        <f t="shared" si="19"/>
        <v>0.15335276967930028</v>
      </c>
      <c r="J166" s="48">
        <f t="shared" si="20"/>
        <v>1715</v>
      </c>
    </row>
    <row r="167" spans="1:10" s="47" customFormat="1" ht="12.75" customHeight="1" x14ac:dyDescent="0.25">
      <c r="A167" s="49">
        <v>144</v>
      </c>
      <c r="C167" s="44" t="s">
        <v>111</v>
      </c>
      <c r="D167" s="45">
        <v>20</v>
      </c>
      <c r="E167" s="46">
        <f t="shared" si="18"/>
        <v>1</v>
      </c>
      <c r="G167" s="45"/>
      <c r="H167" s="46">
        <f t="shared" si="19"/>
        <v>0</v>
      </c>
      <c r="J167" s="48">
        <f t="shared" si="20"/>
        <v>20</v>
      </c>
    </row>
    <row r="168" spans="1:10" s="47" customFormat="1" ht="12.75" customHeight="1" x14ac:dyDescent="0.25">
      <c r="A168" s="43" t="s">
        <v>112</v>
      </c>
      <c r="C168" s="44" t="s">
        <v>113</v>
      </c>
      <c r="D168" s="45">
        <v>149</v>
      </c>
      <c r="E168" s="46">
        <f t="shared" si="18"/>
        <v>0.73762376237623761</v>
      </c>
      <c r="G168" s="45">
        <v>53</v>
      </c>
      <c r="H168" s="46">
        <f t="shared" si="19"/>
        <v>0.26237623762376239</v>
      </c>
      <c r="J168" s="48">
        <f t="shared" si="20"/>
        <v>202</v>
      </c>
    </row>
    <row r="169" spans="1:10" s="47" customFormat="1" ht="12.75" customHeight="1" x14ac:dyDescent="0.25">
      <c r="A169" s="43" t="s">
        <v>114</v>
      </c>
      <c r="C169" s="44" t="s">
        <v>115</v>
      </c>
      <c r="D169" s="45">
        <v>164</v>
      </c>
      <c r="E169" s="46">
        <f t="shared" si="18"/>
        <v>0.52903225806451615</v>
      </c>
      <c r="G169" s="45">
        <v>146</v>
      </c>
      <c r="H169" s="46">
        <f t="shared" si="19"/>
        <v>0.47096774193548385</v>
      </c>
      <c r="J169" s="48">
        <f t="shared" si="20"/>
        <v>310</v>
      </c>
    </row>
    <row r="170" spans="1:10" s="47" customFormat="1" ht="12.75" customHeight="1" x14ac:dyDescent="0.25">
      <c r="A170" s="43" t="s">
        <v>116</v>
      </c>
      <c r="C170" s="44" t="s">
        <v>117</v>
      </c>
      <c r="D170" s="45">
        <v>104</v>
      </c>
      <c r="E170" s="46">
        <f t="shared" si="18"/>
        <v>0.90434782608695652</v>
      </c>
      <c r="G170" s="45">
        <v>11</v>
      </c>
      <c r="H170" s="46">
        <f t="shared" si="19"/>
        <v>9.5652173913043481E-2</v>
      </c>
      <c r="J170" s="48">
        <f t="shared" si="20"/>
        <v>115</v>
      </c>
    </row>
    <row r="171" spans="1:10" s="47" customFormat="1" ht="12.75" customHeight="1" x14ac:dyDescent="0.25">
      <c r="A171" s="49">
        <v>330</v>
      </c>
      <c r="C171" s="44" t="s">
        <v>215</v>
      </c>
      <c r="D171" s="45">
        <v>16</v>
      </c>
      <c r="E171" s="46">
        <f t="shared" si="18"/>
        <v>0.37209302325581395</v>
      </c>
      <c r="G171" s="45">
        <v>27</v>
      </c>
      <c r="H171" s="46">
        <f t="shared" si="19"/>
        <v>0.62790697674418605</v>
      </c>
      <c r="J171" s="48">
        <f t="shared" si="20"/>
        <v>43</v>
      </c>
    </row>
    <row r="172" spans="1:10" s="47" customFormat="1" ht="12.75" customHeight="1" x14ac:dyDescent="0.25">
      <c r="A172" s="43" t="s">
        <v>120</v>
      </c>
      <c r="C172" s="44" t="s">
        <v>121</v>
      </c>
      <c r="D172" s="45">
        <v>175</v>
      </c>
      <c r="E172" s="46">
        <f t="shared" si="18"/>
        <v>0.9831460674157303</v>
      </c>
      <c r="G172" s="45">
        <v>3</v>
      </c>
      <c r="H172" s="46">
        <f t="shared" si="19"/>
        <v>1.6853932584269662E-2</v>
      </c>
      <c r="J172" s="48">
        <f t="shared" si="20"/>
        <v>178</v>
      </c>
    </row>
    <row r="173" spans="1:10" s="47" customFormat="1" ht="12.75" customHeight="1" x14ac:dyDescent="0.25">
      <c r="A173" s="43" t="s">
        <v>118</v>
      </c>
      <c r="C173" s="44" t="s">
        <v>119</v>
      </c>
      <c r="D173" s="45">
        <v>3</v>
      </c>
      <c r="E173" s="46">
        <f t="shared" si="18"/>
        <v>8.1081081081081086E-2</v>
      </c>
      <c r="G173" s="45">
        <v>34</v>
      </c>
      <c r="H173" s="46">
        <f t="shared" si="19"/>
        <v>0.91891891891891897</v>
      </c>
      <c r="J173" s="48">
        <f t="shared" si="20"/>
        <v>37</v>
      </c>
    </row>
    <row r="174" spans="1:10" s="47" customFormat="1" ht="12.75" customHeight="1" x14ac:dyDescent="0.25">
      <c r="A174" s="43" t="s">
        <v>122</v>
      </c>
      <c r="C174" s="44" t="s">
        <v>123</v>
      </c>
      <c r="D174" s="45">
        <v>443</v>
      </c>
      <c r="E174" s="46">
        <f t="shared" si="18"/>
        <v>0.64202898550724641</v>
      </c>
      <c r="G174" s="45">
        <v>247</v>
      </c>
      <c r="H174" s="46">
        <f t="shared" si="19"/>
        <v>0.35797101449275365</v>
      </c>
      <c r="J174" s="48">
        <f t="shared" si="20"/>
        <v>690</v>
      </c>
    </row>
    <row r="175" spans="1:10" s="47" customFormat="1" ht="12.75" customHeight="1" x14ac:dyDescent="0.25">
      <c r="A175" s="49">
        <v>102</v>
      </c>
      <c r="C175" s="44" t="s">
        <v>124</v>
      </c>
      <c r="D175" s="45">
        <v>26</v>
      </c>
      <c r="E175" s="46">
        <f t="shared" si="18"/>
        <v>0.8125</v>
      </c>
      <c r="G175" s="45">
        <v>6</v>
      </c>
      <c r="H175" s="46">
        <f t="shared" si="19"/>
        <v>0.1875</v>
      </c>
      <c r="J175" s="48">
        <f t="shared" si="20"/>
        <v>32</v>
      </c>
    </row>
    <row r="176" spans="1:10" s="47" customFormat="1" ht="12.75" customHeight="1" x14ac:dyDescent="0.25">
      <c r="A176" s="43" t="s">
        <v>125</v>
      </c>
      <c r="C176" s="44" t="s">
        <v>126</v>
      </c>
      <c r="D176" s="45">
        <v>149</v>
      </c>
      <c r="E176" s="46">
        <f t="shared" si="18"/>
        <v>0.93710691823899372</v>
      </c>
      <c r="G176" s="45">
        <v>10</v>
      </c>
      <c r="H176" s="46">
        <f t="shared" si="19"/>
        <v>6.2893081761006289E-2</v>
      </c>
      <c r="J176" s="48">
        <f t="shared" si="20"/>
        <v>159</v>
      </c>
    </row>
    <row r="177" spans="1:10" s="47" customFormat="1" ht="12.75" customHeight="1" x14ac:dyDescent="0.25">
      <c r="A177" s="42"/>
      <c r="B177" s="42"/>
      <c r="C177" s="58" t="s">
        <v>127</v>
      </c>
      <c r="D177" s="48">
        <f>+SUM(D100:D176)</f>
        <v>27639</v>
      </c>
      <c r="E177" s="52">
        <f t="shared" si="18"/>
        <v>0.74039646396999736</v>
      </c>
      <c r="G177" s="48">
        <f>+SUM(G100:G176)</f>
        <v>9691</v>
      </c>
      <c r="H177" s="52">
        <f t="shared" si="19"/>
        <v>0.25960353603000269</v>
      </c>
      <c r="J177" s="48">
        <f>+SUM(J100:J176)</f>
        <v>37330</v>
      </c>
    </row>
    <row r="180" spans="1:10" ht="12.75" customHeight="1" x14ac:dyDescent="0.3">
      <c r="A180" s="34" t="s">
        <v>216</v>
      </c>
      <c r="B180" s="4"/>
      <c r="D180" s="29"/>
      <c r="E180" s="20"/>
      <c r="G180" s="29"/>
      <c r="H180" s="20"/>
      <c r="I180" s="20"/>
      <c r="J180" s="29"/>
    </row>
    <row r="181" spans="1:10" ht="12.75" customHeight="1" x14ac:dyDescent="0.25">
      <c r="C181" s="6"/>
      <c r="D181" s="23"/>
      <c r="E181" s="16"/>
      <c r="G181" s="23"/>
      <c r="H181" s="16"/>
      <c r="I181" s="16"/>
      <c r="J181" s="16"/>
    </row>
    <row r="182" spans="1:10" ht="12.75" customHeight="1" thickBot="1" x14ac:dyDescent="0.3">
      <c r="A182" s="16" t="s">
        <v>8</v>
      </c>
      <c r="C182" s="6"/>
      <c r="D182" s="11" t="s">
        <v>2</v>
      </c>
      <c r="E182" s="12"/>
      <c r="G182" s="11" t="s">
        <v>3</v>
      </c>
      <c r="H182" s="12"/>
      <c r="I182" s="13"/>
      <c r="J182" s="14" t="s">
        <v>4</v>
      </c>
    </row>
    <row r="183" spans="1:10" ht="12.75" customHeight="1" x14ac:dyDescent="0.25">
      <c r="A183" s="24" t="s">
        <v>9</v>
      </c>
      <c r="C183" s="10" t="s">
        <v>10</v>
      </c>
      <c r="D183" s="15" t="s">
        <v>5</v>
      </c>
      <c r="E183" s="15" t="s">
        <v>6</v>
      </c>
      <c r="G183" s="15" t="s">
        <v>5</v>
      </c>
      <c r="H183" s="15" t="s">
        <v>6</v>
      </c>
      <c r="I183" s="16"/>
      <c r="J183" s="25"/>
    </row>
    <row r="184" spans="1:10" s="47" customFormat="1" ht="12.75" customHeight="1" x14ac:dyDescent="0.25">
      <c r="A184" s="49">
        <v>500</v>
      </c>
      <c r="C184" s="44" t="s">
        <v>217</v>
      </c>
      <c r="D184" s="45">
        <v>307</v>
      </c>
      <c r="E184" s="46">
        <f t="shared" ref="E184:E189" si="21">D184/J184</f>
        <v>0.21172413793103448</v>
      </c>
      <c r="G184" s="45">
        <v>1143</v>
      </c>
      <c r="H184" s="46">
        <f t="shared" ref="H184:H189" si="22">G184/J184</f>
        <v>0.78827586206896549</v>
      </c>
      <c r="J184" s="48">
        <f t="shared" ref="J184:J189" si="23">D184+G184</f>
        <v>1450</v>
      </c>
    </row>
    <row r="185" spans="1:10" s="47" customFormat="1" ht="12.75" customHeight="1" x14ac:dyDescent="0.25">
      <c r="A185" s="49">
        <v>176</v>
      </c>
      <c r="C185" s="44" t="s">
        <v>218</v>
      </c>
      <c r="D185" s="45">
        <v>141</v>
      </c>
      <c r="E185" s="46">
        <f t="shared" si="21"/>
        <v>0.14718162839248433</v>
      </c>
      <c r="G185" s="45">
        <v>817</v>
      </c>
      <c r="H185" s="46">
        <f t="shared" si="22"/>
        <v>0.85281837160751561</v>
      </c>
      <c r="J185" s="48">
        <f t="shared" si="23"/>
        <v>958</v>
      </c>
    </row>
    <row r="186" spans="1:10" s="47" customFormat="1" ht="12.75" customHeight="1" x14ac:dyDescent="0.25">
      <c r="A186" s="49">
        <v>180</v>
      </c>
      <c r="C186" s="44" t="s">
        <v>219</v>
      </c>
      <c r="D186" s="45">
        <v>127</v>
      </c>
      <c r="E186" s="46">
        <f t="shared" si="21"/>
        <v>0.53138075313807531</v>
      </c>
      <c r="G186" s="45">
        <v>112</v>
      </c>
      <c r="H186" s="46">
        <f t="shared" si="22"/>
        <v>0.46861924686192469</v>
      </c>
      <c r="J186" s="48">
        <f t="shared" si="23"/>
        <v>239</v>
      </c>
    </row>
    <row r="187" spans="1:10" s="47" customFormat="1" ht="12.75" customHeight="1" x14ac:dyDescent="0.25">
      <c r="A187" s="49">
        <v>170</v>
      </c>
      <c r="C187" s="44" t="s">
        <v>220</v>
      </c>
      <c r="D187" s="45">
        <v>10</v>
      </c>
      <c r="E187" s="46">
        <f t="shared" si="21"/>
        <v>9.7087378640776698E-2</v>
      </c>
      <c r="G187" s="45">
        <v>93</v>
      </c>
      <c r="H187" s="46">
        <f t="shared" si="22"/>
        <v>0.90291262135922334</v>
      </c>
      <c r="J187" s="48">
        <f t="shared" si="23"/>
        <v>103</v>
      </c>
    </row>
    <row r="188" spans="1:10" s="47" customFormat="1" ht="12.75" customHeight="1" x14ac:dyDescent="0.25">
      <c r="A188" s="49">
        <v>171</v>
      </c>
      <c r="C188" s="44" t="s">
        <v>221</v>
      </c>
      <c r="D188" s="45">
        <v>65</v>
      </c>
      <c r="E188" s="46">
        <f t="shared" si="21"/>
        <v>0.21452145214521451</v>
      </c>
      <c r="G188" s="45">
        <v>238</v>
      </c>
      <c r="H188" s="46">
        <f t="shared" si="22"/>
        <v>0.78547854785478544</v>
      </c>
      <c r="J188" s="48">
        <f t="shared" si="23"/>
        <v>303</v>
      </c>
    </row>
    <row r="189" spans="1:10" s="47" customFormat="1" ht="12.75" customHeight="1" x14ac:dyDescent="0.25">
      <c r="A189" s="43">
        <v>146</v>
      </c>
      <c r="C189" s="44" t="s">
        <v>222</v>
      </c>
      <c r="D189" s="45">
        <v>17</v>
      </c>
      <c r="E189" s="46">
        <f t="shared" si="21"/>
        <v>0.45945945945945948</v>
      </c>
      <c r="G189" s="45">
        <v>20</v>
      </c>
      <c r="H189" s="46">
        <f t="shared" si="22"/>
        <v>0.54054054054054057</v>
      </c>
      <c r="J189" s="48">
        <f t="shared" si="23"/>
        <v>37</v>
      </c>
    </row>
    <row r="190" spans="1:10" s="47" customFormat="1" ht="12.75" customHeight="1" x14ac:dyDescent="0.25">
      <c r="A190" s="49"/>
      <c r="D190" s="48"/>
      <c r="E190" s="52"/>
      <c r="G190" s="48"/>
      <c r="H190" s="52"/>
      <c r="J190" s="48"/>
    </row>
    <row r="191" spans="1:10" s="47" customFormat="1" ht="12.75" customHeight="1" x14ac:dyDescent="0.25">
      <c r="C191" s="59" t="s">
        <v>223</v>
      </c>
      <c r="D191" s="48">
        <f>SUM(D184:D190)</f>
        <v>667</v>
      </c>
      <c r="E191" s="52">
        <f>D191/J191</f>
        <v>0.21585760517799352</v>
      </c>
      <c r="G191" s="48">
        <f>SUM(G184:G190)</f>
        <v>2423</v>
      </c>
      <c r="H191" s="52">
        <f>G191/J191</f>
        <v>0.78414239482200643</v>
      </c>
      <c r="J191" s="48">
        <f>SUM(J184:J190)</f>
        <v>3090</v>
      </c>
    </row>
    <row r="192" spans="1:10" s="47" customFormat="1" ht="12.75" customHeight="1" x14ac:dyDescent="0.25"/>
    <row r="193" spans="1:12" ht="12.75" customHeight="1" x14ac:dyDescent="0.2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</row>
    <row r="194" spans="1:12" ht="12.75" customHeight="1" x14ac:dyDescent="0.2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</row>
    <row r="195" spans="1:12" ht="12.75" customHeight="1" x14ac:dyDescent="0.2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</row>
    <row r="196" spans="1:12" ht="12.75" customHeight="1" x14ac:dyDescent="0.2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</row>
    <row r="197" spans="1:12" ht="12.75" customHeight="1" x14ac:dyDescent="0.2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</row>
    <row r="198" spans="1:12" ht="12.75" customHeight="1" x14ac:dyDescent="0.2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</row>
    <row r="199" spans="1:12" ht="12.75" customHeight="1" x14ac:dyDescent="0.2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</row>
    <row r="200" spans="1:12" ht="12.75" customHeight="1" x14ac:dyDescent="0.2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</row>
    <row r="201" spans="1:12" ht="12.75" customHeight="1" x14ac:dyDescent="0.2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</row>
    <row r="202" spans="1:12" ht="12.75" customHeight="1" x14ac:dyDescent="0.2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</row>
    <row r="203" spans="1:12" ht="12.75" customHeight="1" x14ac:dyDescent="0.2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</row>
    <row r="204" spans="1:12" ht="12.75" customHeight="1" x14ac:dyDescent="0.2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</row>
    <row r="205" spans="1:12" ht="12.75" customHeight="1" x14ac:dyDescent="0.2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</row>
    <row r="206" spans="1:12" ht="12.75" customHeight="1" x14ac:dyDescent="0.2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</row>
    <row r="207" spans="1:12" ht="12.75" customHeight="1" x14ac:dyDescent="0.2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</row>
    <row r="208" spans="1:12" ht="12.75" customHeight="1" x14ac:dyDescent="0.2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</row>
    <row r="209" spans="1:12" ht="12.75" customHeight="1" x14ac:dyDescent="0.2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</row>
    <row r="210" spans="1:12" ht="12.75" customHeight="1" x14ac:dyDescent="0.2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</row>
  </sheetData>
  <sortState xmlns:xlrd2="http://schemas.microsoft.com/office/spreadsheetml/2017/richdata2" ref="O31:X93">
    <sortCondition ref="Q31:Q93"/>
  </sortState>
  <pageMargins left="1.35" right="1" top="0.8" bottom="0.8" header="0.5" footer="0.5"/>
  <pageSetup scale="95" orientation="landscape" r:id="rId1"/>
  <headerFooter alignWithMargins="0"/>
  <rowBreaks count="5" manualBreakCount="5">
    <brk id="39" max="9" man="1"/>
    <brk id="77" max="9" man="1"/>
    <brk id="117" max="9" man="1"/>
    <brk id="155" max="9" man="1"/>
    <brk id="19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2.3c Paid Awds by Dep Type</vt:lpstr>
      <vt:lpstr>'T 2.3c Paid Awds by Dep Type'!Print_Area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Jennings</cp:lastModifiedBy>
  <cp:lastPrinted>2019-12-19T22:35:15Z</cp:lastPrinted>
  <dcterms:created xsi:type="dcterms:W3CDTF">2019-12-16T17:19:43Z</dcterms:created>
  <dcterms:modified xsi:type="dcterms:W3CDTF">2020-01-31T20:58:07Z</dcterms:modified>
</cp:coreProperties>
</file>